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14fdfe87c41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재고" sheetId="1" r:id="R83b73bf459a54d7e"/>
    <x:sheet xmlns:r="http://schemas.openxmlformats.org/officeDocument/2006/relationships" name="조건" sheetId="2" r:id="R7266d1522fca46bb"/>
    <x:sheet xmlns:r="http://schemas.openxmlformats.org/officeDocument/2006/relationships" name="편차순위" sheetId="3" r:id="Rdfd3713cf161416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43342"/>
      <x:name val="Helvetica Neue"/>
    </x:font>
    <x:font>
      <x:b/>
      <x:sz val="11"/>
      <x:color rgb="FFFFFFFF"/>
      <x:name val="Helvetica Neue"/>
    </x:font>
    <x:font>
      <x:sz val="10"/>
      <x:color rgb="FF526275"/>
      <x:name val="Helvetica Neue"/>
    </x:font>
  </x:fonts>
  <x:fills count="3">
    <x:fill>
      <x:patternFill patternType="none"/>
    </x:fill>
    <x:fill>
      <x:patternFill patternType="gray125"/>
    </x:fill>
    <x:fill>
      <x:patternFill patternType="solid">
        <x:fgColor rgb="FF263E52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b1c4fe902748f1" /><Relationship Type="http://schemas.openxmlformats.org/officeDocument/2006/relationships/theme" Target="/xl/theme/theme1.xml" Id="Raaf7781cb2824ec7" /><Relationship Type="http://schemas.openxmlformats.org/officeDocument/2006/relationships/sharedStrings" Target="/xl/sharedStrings.xml" Id="R6671f282604d414a" /><Relationship Type="http://schemas.openxmlformats.org/officeDocument/2006/relationships/worksheet" Target="/xl/worksheets/sheet1.xml" Id="R83b73bf459a54d7e" /><Relationship Type="http://schemas.openxmlformats.org/officeDocument/2006/relationships/worksheet" Target="/xl/worksheets/sheet2.xml" Id="R7266d1522fca46bb" /><Relationship Type="http://schemas.openxmlformats.org/officeDocument/2006/relationships/worksheet" Target="/xl/worksheets/sheet3.xml" Id="Rdfd3713cf161416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0" hidden="0" customWidth="1"/>
    <ns0:col min="2" max="2" width="20" hidden="0" customWidth="1"/>
    <ns0:col min="3" max="3" width="20" hidden="0" customWidth="1"/>
    <ns0:col min="4" max="4" width="20" hidden="0" customWidth="1"/>
    <ns0:col min="5" max="5" width="20" hidden="0" customWidth="1"/>
    <ns0:col min="6" max="6" width="20" hidden="0" customWidth="1"/>
  </ns0:cols>
  <ns0:sheetData>
    <ns0:row r="1" ht="28" customHeight="1">
      <ns0:c r="A1" s="4"/>
      <ns0:c r="B1" s="4"/>
      <ns0:c r="C1" s="4"/>
      <ns0:c r="D1" s="4"/>
      <ns0:c r="E1" s="4"/>
      <ns0:c r="F1" s="4"/>
    </ns0:row>
    <ns0:row r="2" ht="28" customHeight="1">
      <ns0:c r="A2" s="4"/>
      <ns0:c r="B2" s="4"/>
      <ns0:c r="C2" s="4"/>
      <ns0:c r="D2" s="4"/>
      <ns0:c r="E2" s="4"/>
      <ns0:c r="F2" s="4"/>
    </ns0:row>
    <ns0:row r="3" ht="28" customHeight="1">
      <ns0:c r="A3" s="4"/>
      <ns0:c r="B3" s="4"/>
      <ns0:c r="C3" s="4"/>
      <ns0:c r="D3" s="4"/>
      <ns0:c r="E3" s="4"/>
      <ns0:c r="F3" s="4"/>
    </ns0:row>
    <ns0:row r="4" ht="42" customHeight="1">
      <ns0:c r="A4" s="6" t="str">
        <ns0:v>ID</ns0:v>
      </ns0:c>
      <ns0:c r="B4" s="6" t="str">
        <ns0:v>가상 품목</ns0:v>
      </ns0:c>
      <ns0:c r="C4" s="6" t="str">
        <ns0:v>가상 단가</ns0:v>
      </ns0:c>
      <ns0:c r="D4" s="6" t="str">
        <ns0:v>등급</ns0:v>
      </ns0:c>
      <ns0:c r="E4" s="6" t="str">
        <ns0:v>동점 분리순번</ns0:v>
      </ns0:c>
      <ns0:c r="F4" s="6" t="str">
        <ns0:v>숫자 여부</ns0:v>
      </ns0:c>
    </ns0:row>
    <ns0:row r="5" ht="28" customHeight="1">
      <ns0:c r="A5" s="4" t="str">
        <ns0:v>P01</ns0:v>
      </ns0:c>
      <ns0:c r="B5" s="4" t="str">
        <ns0:v>노트</ns0:v>
      </ns0:c>
      <ns0:c r="C5" s="4" t="n">
        <ns0:v>1200</ns0:v>
      </ns0:c>
      <ns0:c r="D5" s="4" t="str">
        <ns0:v>A</ns0:v>
      </ns0:c>
      <ns0:c r="E5" s="4" t="n">
        <ns0:f>COUNTIF($C$5:$C$10,"&lt;"&amp;C5)+COUNTIF($C$5:C5,C5)</ns0:f>
        <ns0:v>6</ns0:v>
      </ns0:c>
      <ns0:c r="F5" s="4" t="b">
        <ns0:f>ISNUMBER(C5)</ns0:f>
        <ns0:v>1</ns0:v>
      </ns0:c>
    </ns0:row>
    <ns0:row r="6" ht="28" customHeight="1">
      <ns0:c r="A6" s="4" t="str">
        <ns0:v>P02</ns0:v>
      </ns0:c>
      <ns0:c r="B6" s="4" t="str">
        <ns0:v>펜</ns0:v>
      </ns0:c>
      <ns0:c r="C6" s="4" t="n">
        <ns0:v>450</ns0:v>
      </ns0:c>
      <ns0:c r="D6" s="4" t="str">
        <ns0:v>C</ns0:v>
      </ns0:c>
      <ns0:c r="E6" s="4" t="n">
        <ns0:f>COUNTIF($C$5:$C$10,"&lt;"&amp;C6)+COUNTIF($C$5:C6,C6)</ns0:f>
        <ns0:v>3</ns0:v>
      </ns0:c>
      <ns0:c r="F6" s="4" t="b">
        <ns0:f>ISNUMBER(C6)</ns0:f>
        <ns0:v>1</ns0:v>
      </ns0:c>
    </ns0:row>
    <ns0:row r="7" ht="28" customHeight="1">
      <ns0:c r="A7" s="4" t="str">
        <ns0:v>P03</ns0:v>
      </ns0:c>
      <ns0:c r="B7" s="4" t="str">
        <ns0:v>파일</ns0:v>
      </ns0:c>
      <ns0:c r="C7" s="4" t="n">
        <ns0:v>450</ns0:v>
      </ns0:c>
      <ns0:c r="D7" s="4" t="str">
        <ns0:v>C</ns0:v>
      </ns0:c>
      <ns0:c r="E7" s="4" t="n">
        <ns0:f>COUNTIF($C$5:$C$10,"&lt;"&amp;C7)+COUNTIF($C$5:C7,C7)</ns0:f>
        <ns0:v>4</ns0:v>
      </ns0:c>
      <ns0:c r="F7" s="4" t="b">
        <ns0:f>ISNUMBER(C7)</ns0:f>
        <ns0:v>1</ns0:v>
      </ns0:c>
    </ns0:row>
    <ns0:row r="8" ht="28" customHeight="1">
      <ns0:c r="A8" s="4" t="str">
        <ns0:v>P04</ns0:v>
      </ns0:c>
      <ns0:c r="B8" s="4" t="str">
        <ns0:v>클립</ns0:v>
      </ns0:c>
      <ns0:c r="C8" s="4" t="n">
        <ns0:v>80</ns0:v>
      </ns0:c>
      <ns0:c r="D8" s="4" t="str">
        <ns0:v>C</ns0:v>
      </ns0:c>
      <ns0:c r="E8" s="4" t="n">
        <ns0:f>COUNTIF($C$5:$C$10,"&lt;"&amp;C8)+COUNTIF($C$5:C8,C8)</ns0:f>
        <ns0:v>1</ns0:v>
      </ns0:c>
      <ns0:c r="F8" s="4" t="b">
        <ns0:f>ISNUMBER(C8)</ns0:f>
        <ns0:v>1</ns0:v>
      </ns0:c>
    </ns0:row>
    <ns0:row r="9" ht="28" customHeight="1">
      <ns0:c r="A9" s="4" t="str">
        <ns0:v>P05</ns0:v>
      </ns0:c>
      <ns0:c r="B9" s="4" t="str">
        <ns0:v>마우스패드</ns0:v>
      </ns0:c>
      <ns0:c r="C9" s="4" t="n">
        <ns0:v>900</ns0:v>
      </ns0:c>
      <ns0:c r="D9" s="4" t="str">
        <ns0:v>B</ns0:v>
      </ns0:c>
      <ns0:c r="E9" s="4" t="n">
        <ns0:f>COUNTIF($C$5:$C$10,"&lt;"&amp;C9)+COUNTIF($C$5:C9,C9)</ns0:f>
        <ns0:v>5</ns0:v>
      </ns0:c>
      <ns0:c r="F9" s="4" t="b">
        <ns0:f>ISNUMBER(C9)</ns0:f>
        <ns0:v>1</ns0:v>
      </ns0:c>
    </ns0:row>
    <ns0:row r="10" ht="28" customHeight="1">
      <ns0:c r="A10" s="4" t="str">
        <ns0:v>P06</ns0:v>
      </ns0:c>
      <ns0:c r="B10" s="4" t="str">
        <ns0:v>케이블</ns0:v>
      </ns0:c>
      <ns0:c r="C10" s="4" t="n">
        <ns0:v>300</ns0:v>
      </ns0:c>
      <ns0:c r="D10" s="4" t="str">
        <ns0:v>B</ns0:v>
      </ns0:c>
      <ns0:c r="E10" s="4" t="n">
        <ns0:f>COUNTIF($C$5:$C$10,"&lt;"&amp;C10)+COUNTIF($C$5:C10,C10)</ns0:f>
        <ns0:v>2</ns0:v>
      </ns0:c>
      <ns0:c r="F10" s="4" t="b">
        <ns0:f>ISNUMBER(C10)</ns0:f>
        <ns0:v>1</ns0:v>
      </ns0:c>
    </ns0:row>
    <ns0:row r="11" ht="28" customHeight="1">
      <ns0:c r="A11" s="4"/>
      <ns0:c r="B11" s="4"/>
      <ns0:c r="C11" s="4"/>
      <ns0:c r="D11" s="4"/>
      <ns0:c r="E11" s="4"/>
      <ns0:c r="F11" s="4"/>
    </ns0:row>
    <ns0:row r="12" ht="28" customHeight="1">
      <ns0:c r="A12" s="4"/>
      <ns0:c r="B12" s="4"/>
      <ns0:c r="C12" s="4"/>
      <ns0:c r="D12" s="4"/>
      <ns0:c r="E12" s="4"/>
      <ns0:c r="F12" s="4"/>
    </ns0:row>
    <ns0:row r="13" ht="28" customHeight="1">
      <ns0:c r="A13" s="4"/>
      <ns0:c r="B13" s="4"/>
      <ns0:c r="C13" s="4"/>
      <ns0:c r="D13" s="4"/>
      <ns0:c r="E13" s="4"/>
      <ns0:c r="F13" s="4"/>
    </ns0:row>
    <ns0:row r="14" ht="28" customHeight="1">
      <ns0:c r="A14" s="4" t="str">
        <ns0:v>k</ns0:v>
      </ns0:c>
      <ns0:c r="B14" s="4" t="str">
        <ns0:v>SMALL</ns0:v>
      </ns0:c>
      <ns0:c r="C14" s="4" t="str">
        <ns0:v>첫 일치 품목</ns0:v>
      </ns0:c>
      <ns0:c r="D14" s="4" t="str">
        <ns0:v>동점 분리 품목</ns0:v>
      </ns0:c>
      <ns0:c r="E14" s="4"/>
      <ns0:c r="F14" s="4"/>
    </ns0:row>
    <ns0:row r="15" ht="28" customHeight="1">
      <ns0:c r="A15" s="4" t="n">
        <ns0:v>1</ns0:v>
      </ns0:c>
      <ns0:c r="B15" s="4" t="n">
        <ns0:f>SMALL($C$5:$C$10,A15)</ns0:f>
        <ns0:v>80</ns0:v>
      </ns0:c>
      <ns0:c r="C15" s="4" t="str">
        <ns0:f>INDEX($B$5:$B$10,MATCH(B15,$C$5:$C$10,0))</ns0:f>
        <ns0:v>클립</ns0:v>
      </ns0:c>
      <ns0:c r="D15" s="4" t="str">
        <ns0:f>INDEX($B$5:$B$10,MATCH(A15,$E$5:$E$10,0))</ns0:f>
        <ns0:v>클립</ns0:v>
      </ns0:c>
      <ns0:c r="E15" s="4"/>
      <ns0:c r="F15" s="4"/>
    </ns0:row>
    <ns0:row r="16" ht="28" customHeight="1">
      <ns0:c r="A16" s="4" t="n">
        <ns0:v>2</ns0:v>
      </ns0:c>
      <ns0:c r="B16" s="4" t="n">
        <ns0:f>SMALL($C$5:$C$10,A16)</ns0:f>
        <ns0:v>300</ns0:v>
      </ns0:c>
      <ns0:c r="C16" s="4" t="str">
        <ns0:f>INDEX($B$5:$B$10,MATCH(B16,$C$5:$C$10,0))</ns0:f>
        <ns0:v>케이블</ns0:v>
      </ns0:c>
      <ns0:c r="D16" s="4" t="str">
        <ns0:f>INDEX($B$5:$B$10,MATCH(A16,$E$5:$E$10,0))</ns0:f>
        <ns0:v>케이블</ns0:v>
      </ns0:c>
      <ns0:c r="E16" s="4"/>
      <ns0:c r="F16" s="4"/>
    </ns0:row>
    <ns0:row r="17" ht="28" customHeight="1">
      <ns0:c r="A17" s="4" t="n">
        <ns0:v>3</ns0:v>
      </ns0:c>
      <ns0:c r="B17" s="4" t="n">
        <ns0:f>SMALL($C$5:$C$10,A17)</ns0:f>
        <ns0:v>450</ns0:v>
      </ns0:c>
      <ns0:c r="C17" s="4" t="str">
        <ns0:f>INDEX($B$5:$B$10,MATCH(B17,$C$5:$C$10,0))</ns0:f>
        <ns0:v>펜</ns0:v>
      </ns0:c>
      <ns0:c r="D17" s="4" t="str">
        <ns0:f>INDEX($B$5:$B$10,MATCH(A17,$E$5:$E$10,0))</ns0:f>
        <ns0:v>펜</ns0:v>
      </ns0:c>
      <ns0:c r="E17" s="4"/>
      <ns0:c r="F17" s="4"/>
    </ns0:row>
    <ns0:row r="18" ht="28" customHeight="1">
      <ns0:c r="A18" s="4" t="n">
        <ns0:v>4</ns0:v>
      </ns0:c>
      <ns0:c r="B18" s="4" t="n">
        <ns0:f>SMALL($C$5:$C$10,A18)</ns0:f>
        <ns0:v>450</ns0:v>
      </ns0:c>
      <ns0:c r="C18" s="4" t="str">
        <ns0:f>INDEX($B$5:$B$10,MATCH(B18,$C$5:$C$10,0))</ns0:f>
        <ns0:v>펜</ns0:v>
      </ns0:c>
      <ns0:c r="D18" s="4" t="str">
        <ns0:f>INDEX($B$5:$B$10,MATCH(A18,$E$5:$E$10,0))</ns0:f>
        <ns0:v>파일</ns0:v>
      </ns0:c>
      <ns0:c r="E18" s="4"/>
      <ns0:c r="F18" s="4"/>
    </ns0:row>
    <ns0:row r="19" ht="28" customHeight="1">
      <ns0:c r="A19" s="4" t="n">
        <ns0:v>5</ns0:v>
      </ns0:c>
      <ns0:c r="B19" s="4" t="n">
        <ns0:f>SMALL($C$5:$C$10,A19)</ns0:f>
        <ns0:v>900</ns0:v>
      </ns0:c>
      <ns0:c r="C19" s="4" t="str">
        <ns0:f>INDEX($B$5:$B$10,MATCH(B19,$C$5:$C$10,0))</ns0:f>
        <ns0:v>마우스패드</ns0:v>
      </ns0:c>
      <ns0:c r="D19" s="4" t="str">
        <ns0:f>INDEX($B$5:$B$10,MATCH(A19,$E$5:$E$10,0))</ns0:f>
        <ns0:v>마우스패드</ns0:v>
      </ns0:c>
      <ns0:c r="E19" s="4"/>
      <ns0:c r="F19" s="4"/>
    </ns0:row>
    <ns0:row r="20" ht="28" customHeight="1">
      <ns0:c r="A20" s="4" t="n">
        <ns0:v>6</ns0:v>
      </ns0:c>
      <ns0:c r="B20" s="4" t="n">
        <ns0:f>SMALL($C$5:$C$10,A20)</ns0:f>
        <ns0:v>1200</ns0:v>
      </ns0:c>
      <ns0:c r="C20" s="4" t="str">
        <ns0:f>INDEX($B$5:$B$10,MATCH(B20,$C$5:$C$10,0))</ns0:f>
        <ns0:v>노트</ns0:v>
      </ns0:c>
      <ns0:c r="D20" s="4" t="str">
        <ns0:f>INDEX($B$5:$B$10,MATCH(A20,$E$5:$E$10,0))</ns0:f>
        <ns0:v>노트</ns0:v>
      </ns0:c>
      <ns0:c r="E20" s="4"/>
      <ns0:c r="F20" s="4"/>
    </ns0:row>
    <ns0:row r="21" ht="28" customHeight="1">
      <ns0:c r="A21" s="4"/>
      <ns0:c r="B21" s="4"/>
      <ns0:c r="C21" s="4"/>
      <ns0:c r="D21" s="4"/>
      <ns0:c r="E21" s="4"/>
      <ns0:c r="F21" s="4"/>
    </ns0:row>
    <ns0:row r="22" ht="42" customHeight="1">
      <ns0:c r="A22" s="8" t="str">
        <ns0:v>https://support.microsoft.com/en-us/excel/functions/small-function</ns0:v>
      </ns0:c>
      <ns0:c r="B22" s="8" t="str">
        <ns0:v>https://support.microsoft.com/en-us/excel/functions/small-function</ns0:v>
      </ns0:c>
      <ns0:c r="C22" s="8" t="str">
        <ns0:v>https://support.microsoft.com/en-us/excel/functions/small-function</ns0:v>
      </ns0:c>
      <ns0:c r="D22" s="8" t="str">
        <ns0:v>https://support.microsoft.com/en-us/excel/functions/small-function</ns0:v>
      </ns0:c>
      <ns0:c r="E22" s="8" t="str">
        <ns0:v>https://support.microsoft.com/en-us/excel/functions/small-function</ns0:v>
      </ns0:c>
      <ns0:c r="F22" s="8" t="str">
        <ns0:v>https://support.microsoft.com/en-us/excel/functions/small-function</ns0:v>
      </ns0:c>
    </ns0:row>
    <ns0:row r="23" ht="42" customHeight="1">
      <ns0:c r="A23" s="8" t="str">
        <ns0:v>동점 규칙은 원본 행 순서입니다. 순번은 고정 ID가 아니며 원본이 재배열되면 달라집니다.</ns0:v>
      </ns0:c>
      <ns0:c r="B23" s="8" t="str">
        <ns0:v>동점 규칙은 원본 행 순서입니다. 순번은 고정 ID가 아니며 원본이 재배열되면 달라집니다.</ns0:v>
      </ns0:c>
      <ns0:c r="C23" s="8" t="str">
        <ns0:v>동점 규칙은 원본 행 순서입니다. 순번은 고정 ID가 아니며 원본이 재배열되면 달라집니다.</ns0:v>
      </ns0:c>
      <ns0:c r="D23" s="8" t="str">
        <ns0:v>동점 규칙은 원본 행 순서입니다. 순번은 고정 ID가 아니며 원본이 재배열되면 달라집니다.</ns0:v>
      </ns0:c>
      <ns0:c r="E23" s="8" t="str">
        <ns0:v>동점 규칙은 원본 행 순서입니다. 순번은 고정 ID가 아니며 원본이 재배열되면 달라집니다.</ns0:v>
      </ns0:c>
      <ns0:c r="F23" s="8" t="str">
        <ns0:v>동점 규칙은 원본 행 순서입니다. 순번은 고정 ID가 아니며 원본이 재배열되면 달라집니다.</ns0:v>
      </ns0:c>
    </ns0:row>
  </ns0:sheetData>
  <ns0:mergeCells>
    <ns0:mergeCell ref="A22:F22"/>
    <ns0:mergeCell ref="A23:F23"/>
  </ns0:mergeCells>
  <ns0:pageMargins left="0.7" right="0.7" top="0.75" bottom="0.75" header="0.3" footer="0.3"/>
</ns0:worksheet>
</file>

<file path=xl/worksheets/sheet2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0" hidden="0" customWidth="1"/>
    <ns0:col min="2" max="2" width="20" hidden="0" customWidth="1"/>
    <ns0:col min="3" max="3" width="20" hidden="0" customWidth="1"/>
    <ns0:col min="4" max="4" width="20" hidden="0" customWidth="1"/>
    <ns0:col min="5" max="5" width="20" hidden="0" customWidth="1"/>
    <ns0:col min="6" max="6" width="20" hidden="0" customWidth="1"/>
    <ns0:col min="7" max="7" width="20" hidden="0" customWidth="1"/>
    <ns0:col min="8" max="8" width="20" hidden="0" customWidth="1"/>
    <ns0:col min="9" max="9" width="20" hidden="0" customWidth="1"/>
    <ns0:col min="10" max="10" width="20" hidden="0" customWidth="1"/>
    <ns0:col min="11" max="11" width="20" hidden="0" customWidth="1"/>
    <ns0:col min="12" max="12" width="20" hidden="0" customWidth="1"/>
    <ns0:col min="13" max="13" width="20" hidden="0" customWidth="1"/>
  </ns0:cols>
  <ns0:sheetData>
    <ns0:row r="1" ht="28" customHeight="1">
      <ns0:c r="A1" s="4"/>
      <ns0:c r="B1" s="4"/>
      <ns0:c r="C1" s="4"/>
      <ns0:c r="D1" s="4"/>
      <ns0:c r="E1" s="4"/>
      <ns0:c r="F1" s="4"/>
      <ns0:c r="G1" s="4"/>
      <ns0:c r="H1" s="4"/>
      <ns0:c r="I1" s="4"/>
      <ns0:c r="J1" s="4"/>
      <ns0:c r="K1" s="4"/>
      <ns0:c r="L1" s="4"/>
      <ns0:c r="M1" s="4"/>
    </ns0:row>
    <ns0:row r="2" ht="28" customHeight="1">
      <ns0:c r="A2" s="4"/>
      <ns0:c r="B2" s="4"/>
      <ns0:c r="C2" s="4"/>
      <ns0:c r="D2" s="4"/>
      <ns0:c r="E2" s="4"/>
      <ns0:c r="F2" s="4"/>
      <ns0:c r="G2" s="4"/>
      <ns0:c r="H2" s="4"/>
      <ns0:c r="I2" s="4"/>
      <ns0:c r="J2" s="4"/>
      <ns0:c r="K2" s="4"/>
      <ns0:c r="L2" s="4"/>
      <ns0:c r="M2" s="4"/>
    </ns0:row>
    <ns0:row r="3" ht="28" customHeight="1">
      <ns0:c r="A3" s="4"/>
      <ns0:c r="B3" s="4"/>
      <ns0:c r="C3" s="4"/>
      <ns0:c r="D3" s="4"/>
      <ns0:c r="E3" s="4"/>
      <ns0:c r="F3" s="4"/>
      <ns0:c r="G3" s="4"/>
      <ns0:c r="H3" s="4"/>
      <ns0:c r="I3" s="4"/>
      <ns0:c r="J3" s="4"/>
      <ns0:c r="K3" s="4"/>
      <ns0:c r="L3" s="4"/>
      <ns0:c r="M3" s="4"/>
    </ns0:row>
    <ns0:row r="4" ht="42" customHeight="1">
      <ns0:c r="A4" s="6" t="str">
        <ns0:v>등급</ns0:v>
      </ns0:c>
      <ns0:c r="B4" s="6" t="str">
        <ns0:v>k</ns0:v>
      </ns0:c>
      <ns0:c r="C4" s="6" t="str">
        <ns0:v>숫자 수</ns0:v>
      </ns0:c>
      <ns0:c r="D4" s="6" t="str">
        <ns0:v>입력 판정</ns0:v>
      </ns0:c>
      <ns0:c r="E4" s="6" t="str">
        <ns0:v>결과</ns0:v>
      </ns0:c>
      <ns0:c r="F4" s="6" t="str">
        <ns0:v>고정 기대</ns0:v>
      </ns0:c>
      <ns0:c r="G4" s="6" t="str">
        <ns0:v>대조</ns0:v>
      </ns0:c>
      <ns0:c r="H4" s="6" t="str">
        <ns0:v>보조값1</ns0:v>
      </ns0:c>
      <ns0:c r="I4" s="6" t="str">
        <ns0:v>보조값2</ns0:v>
      </ns0:c>
      <ns0:c r="J4" s="6" t="str">
        <ns0:v>보조값3</ns0:v>
      </ns0:c>
      <ns0:c r="K4" s="6" t="str">
        <ns0:v>보조값4</ns0:v>
      </ns0:c>
      <ns0:c r="L4" s="6" t="str">
        <ns0:v>보조값5</ns0:v>
      </ns0:c>
      <ns0:c r="M4" s="6" t="str">
        <ns0:v>보조값6</ns0:v>
      </ns0:c>
    </ns0:row>
    <ns0:row r="5" ht="28" customHeight="1">
      <ns0:c r="A5" s="4" t="str">
        <ns0:v>C</ns0:v>
      </ns0:c>
      <ns0:c r="B5" s="4" t="n">
        <ns0:v>2</ns0:v>
      </ns0:c>
      <ns0:c r="C5" s="4" t="n">
        <ns0:f>SUMPRODUCT(('재고'!$D$5:$D$10=A5)*ISNUMBER('재고'!$C$5:$C$10))</ns0:f>
        <ns0:v>3</ns0:v>
      </ns0:c>
      <ns0:c r="D5" s="4" t="str">
        <ns0:f>IF(NOT(ISNUMBER(B5)),"숫자 입력",IF(OR(B5&lt;1,B5&lt;&gt;INT(B5)),"양의 정수",IF(C5=0,"대상 없음",IF(B5&gt;C5,"k 범위 초과","계산"))))</ns0:f>
        <ns0:v>계산</ns0:v>
      </ns0:c>
      <ns0:c r="E5" s="4" t="n">
        <ns0:f>IF(D5&lt;&gt;"계산",D5,SMALL(H5:M5,B5))</ns0:f>
        <ns0:v>450</ns0:v>
      </ns0:c>
      <ns0:c r="F5" s="4" t="n">
        <ns0:v>450</ns0:v>
      </ns0:c>
      <ns0:c r="G5" s="4" t="b">
        <ns0:f>E5=F5</ns0:f>
        <ns0:v>1</ns0:v>
      </ns0:c>
      <ns0:c r="H5" s="4" t="str">
        <ns0:f>IF(AND('재고'!$D$5=$A5,ISNUMBER('재고'!$C$5)),'재고'!$C$5,"")</ns0:f>
        <ns0:v/>
      </ns0:c>
      <ns0:c r="I5" s="4" t="n">
        <ns0:f>IF(AND('재고'!$D$6=$A5,ISNUMBER('재고'!$C$6)),'재고'!$C$6,"")</ns0:f>
        <ns0:v>450</ns0:v>
      </ns0:c>
      <ns0:c r="J5" s="4" t="n">
        <ns0:f>IF(AND('재고'!$D$7=$A5,ISNUMBER('재고'!$C$7)),'재고'!$C$7,"")</ns0:f>
        <ns0:v>450</ns0:v>
      </ns0:c>
      <ns0:c r="K5" s="4" t="n">
        <ns0:f>IF(AND('재고'!$D$8=$A5,ISNUMBER('재고'!$C$8)),'재고'!$C$8,"")</ns0:f>
        <ns0:v>80</ns0:v>
      </ns0:c>
      <ns0:c r="L5" s="4" t="str">
        <ns0:f>IF(AND('재고'!$D$9=$A5,ISNUMBER('재고'!$C$9)),'재고'!$C$9,"")</ns0:f>
        <ns0:v/>
      </ns0:c>
      <ns0:c r="M5" s="4" t="str">
        <ns0:f>IF(AND('재고'!$D$10=$A5,ISNUMBER('재고'!$C$10)),'재고'!$C$10,"")</ns0:f>
        <ns0:v/>
      </ns0:c>
    </ns0:row>
    <ns0:row r="6" ht="28" customHeight="1">
      <ns0:c r="A6" s="4" t="str">
        <ns0:v>C</ns0:v>
      </ns0:c>
      <ns0:c r="B6" s="4" t="n">
        <ns0:v>3</ns0:v>
      </ns0:c>
      <ns0:c r="C6" s="4" t="n">
        <ns0:f>SUMPRODUCT(('재고'!$D$5:$D$10=A6)*ISNUMBER('재고'!$C$5:$C$10))</ns0:f>
        <ns0:v>3</ns0:v>
      </ns0:c>
      <ns0:c r="D6" s="4" t="str">
        <ns0:f>IF(NOT(ISNUMBER(B6)),"숫자 입력",IF(OR(B6&lt;1,B6&lt;&gt;INT(B6)),"양의 정수",IF(C6=0,"대상 없음",IF(B6&gt;C6,"k 범위 초과","계산"))))</ns0:f>
        <ns0:v>계산</ns0:v>
      </ns0:c>
      <ns0:c r="E6" s="4" t="n">
        <ns0:f>IF(D6&lt;&gt;"계산",D6,SMALL(H6:M6,B6))</ns0:f>
        <ns0:v>450</ns0:v>
      </ns0:c>
      <ns0:c r="F6" s="4" t="n">
        <ns0:v>450</ns0:v>
      </ns0:c>
      <ns0:c r="G6" s="4" t="b">
        <ns0:f>E6=F6</ns0:f>
        <ns0:v>1</ns0:v>
      </ns0:c>
      <ns0:c r="H6" s="4" t="str">
        <ns0:f>IF(AND('재고'!$D$5=$A6,ISNUMBER('재고'!$C$5)),'재고'!$C$5,"")</ns0:f>
        <ns0:v/>
      </ns0:c>
      <ns0:c r="I6" s="4" t="n">
        <ns0:f>IF(AND('재고'!$D$6=$A6,ISNUMBER('재고'!$C$6)),'재고'!$C$6,"")</ns0:f>
        <ns0:v>450</ns0:v>
      </ns0:c>
      <ns0:c r="J6" s="4" t="n">
        <ns0:f>IF(AND('재고'!$D$7=$A6,ISNUMBER('재고'!$C$7)),'재고'!$C$7,"")</ns0:f>
        <ns0:v>450</ns0:v>
      </ns0:c>
      <ns0:c r="K6" s="4" t="n">
        <ns0:f>IF(AND('재고'!$D$8=$A6,ISNUMBER('재고'!$C$8)),'재고'!$C$8,"")</ns0:f>
        <ns0:v>80</ns0:v>
      </ns0:c>
      <ns0:c r="L6" s="4" t="str">
        <ns0:f>IF(AND('재고'!$D$9=$A6,ISNUMBER('재고'!$C$9)),'재고'!$C$9,"")</ns0:f>
        <ns0:v/>
      </ns0:c>
      <ns0:c r="M6" s="4" t="str">
        <ns0:f>IF(AND('재고'!$D$10=$A6,ISNUMBER('재고'!$C$10)),'재고'!$C$10,"")</ns0:f>
        <ns0:v/>
      </ns0:c>
    </ns0:row>
    <ns0:row r="7" ht="28" customHeight="1">
      <ns0:c r="A7" s="4" t="str">
        <ns0:v>C</ns0:v>
      </ns0:c>
      <ns0:c r="B7" s="4" t="n">
        <ns0:v>4</ns0:v>
      </ns0:c>
      <ns0:c r="C7" s="4" t="n">
        <ns0:f>SUMPRODUCT(('재고'!$D$5:$D$10=A7)*ISNUMBER('재고'!$C$5:$C$10))</ns0:f>
        <ns0:v>3</ns0:v>
      </ns0:c>
      <ns0:c r="D7" s="4" t="str">
        <ns0:f>IF(NOT(ISNUMBER(B7)),"숫자 입력",IF(OR(B7&lt;1,B7&lt;&gt;INT(B7)),"양의 정수",IF(C7=0,"대상 없음",IF(B7&gt;C7,"k 범위 초과","계산"))))</ns0:f>
        <ns0:v>k 범위 초과</ns0:v>
      </ns0:c>
      <ns0:c r="E7" s="4" t="str">
        <ns0:f>IF(D7&lt;&gt;"계산",D7,SMALL(H7:M7,B7))</ns0:f>
        <ns0:v>k 범위 초과</ns0:v>
      </ns0:c>
      <ns0:c r="F7" s="4" t="str">
        <ns0:v>k 범위 초과</ns0:v>
      </ns0:c>
      <ns0:c r="G7" s="4" t="b">
        <ns0:f>E7=F7</ns0:f>
        <ns0:v>1</ns0:v>
      </ns0:c>
      <ns0:c r="H7" s="4" t="str">
        <ns0:f>IF(AND('재고'!$D$5=$A7,ISNUMBER('재고'!$C$5)),'재고'!$C$5,"")</ns0:f>
        <ns0:v/>
      </ns0:c>
      <ns0:c r="I7" s="4" t="n">
        <ns0:f>IF(AND('재고'!$D$6=$A7,ISNUMBER('재고'!$C$6)),'재고'!$C$6,"")</ns0:f>
        <ns0:v>450</ns0:v>
      </ns0:c>
      <ns0:c r="J7" s="4" t="n">
        <ns0:f>IF(AND('재고'!$D$7=$A7,ISNUMBER('재고'!$C$7)),'재고'!$C$7,"")</ns0:f>
        <ns0:v>450</ns0:v>
      </ns0:c>
      <ns0:c r="K7" s="4" t="n">
        <ns0:f>IF(AND('재고'!$D$8=$A7,ISNUMBER('재고'!$C$8)),'재고'!$C$8,"")</ns0:f>
        <ns0:v>80</ns0:v>
      </ns0:c>
      <ns0:c r="L7" s="4" t="str">
        <ns0:f>IF(AND('재고'!$D$9=$A7,ISNUMBER('재고'!$C$9)),'재고'!$C$9,"")</ns0:f>
        <ns0:v/>
      </ns0:c>
      <ns0:c r="M7" s="4" t="str">
        <ns0:f>IF(AND('재고'!$D$10=$A7,ISNUMBER('재고'!$C$10)),'재고'!$C$10,"")</ns0:f>
        <ns0:v/>
      </ns0:c>
    </ns0:row>
    <ns0:row r="8" ht="28" customHeight="1">
      <ns0:c r="A8" s="4" t="str">
        <ns0:v>Z</ns0:v>
      </ns0:c>
      <ns0:c r="B8" s="4" t="n">
        <ns0:v>1</ns0:v>
      </ns0:c>
      <ns0:c r="C8" s="4" t="n">
        <ns0:f>SUMPRODUCT(('재고'!$D$5:$D$10=A8)*ISNUMBER('재고'!$C$5:$C$10))</ns0:f>
        <ns0:v>0</ns0:v>
      </ns0:c>
      <ns0:c r="D8" s="4" t="str">
        <ns0:f>IF(NOT(ISNUMBER(B8)),"숫자 입력",IF(OR(B8&lt;1,B8&lt;&gt;INT(B8)),"양의 정수",IF(C8=0,"대상 없음",IF(B8&gt;C8,"k 범위 초과","계산"))))</ns0:f>
        <ns0:v>대상 없음</ns0:v>
      </ns0:c>
      <ns0:c r="E8" s="4" t="str">
        <ns0:f>IF(D8&lt;&gt;"계산",D8,SMALL(H8:M8,B8))</ns0:f>
        <ns0:v>대상 없음</ns0:v>
      </ns0:c>
      <ns0:c r="F8" s="4" t="str">
        <ns0:v>대상 없음</ns0:v>
      </ns0:c>
      <ns0:c r="G8" s="4" t="b">
        <ns0:f>E8=F8</ns0:f>
        <ns0:v>1</ns0:v>
      </ns0:c>
      <ns0:c r="H8" s="4" t="str">
        <ns0:f>IF(AND('재고'!$D$5=$A8,ISNUMBER('재고'!$C$5)),'재고'!$C$5,"")</ns0:f>
        <ns0:v/>
      </ns0:c>
      <ns0:c r="I8" s="4" t="str">
        <ns0:f>IF(AND('재고'!$D$6=$A8,ISNUMBER('재고'!$C$6)),'재고'!$C$6,"")</ns0:f>
        <ns0:v/>
      </ns0:c>
      <ns0:c r="J8" s="4" t="str">
        <ns0:f>IF(AND('재고'!$D$7=$A8,ISNUMBER('재고'!$C$7)),'재고'!$C$7,"")</ns0:f>
        <ns0:v/>
      </ns0:c>
      <ns0:c r="K8" s="4" t="str">
        <ns0:f>IF(AND('재고'!$D$8=$A8,ISNUMBER('재고'!$C$8)),'재고'!$C$8,"")</ns0:f>
        <ns0:v/>
      </ns0:c>
      <ns0:c r="L8" s="4" t="str">
        <ns0:f>IF(AND('재고'!$D$9=$A8,ISNUMBER('재고'!$C$9)),'재고'!$C$9,"")</ns0:f>
        <ns0:v/>
      </ns0:c>
      <ns0:c r="M8" s="4" t="str">
        <ns0:f>IF(AND('재고'!$D$10=$A8,ISNUMBER('재고'!$C$10)),'재고'!$C$10,"")</ns0:f>
        <ns0:v/>
      </ns0:c>
    </ns0:row>
    <ns0:row r="9" ht="28" customHeight="1">
      <ns0:c r="A9" s="4" t="str">
        <ns0:v>B</ns0:v>
      </ns0:c>
      <ns0:c r="B9" s="4" t="n">
        <ns0:v>1</ns0:v>
      </ns0:c>
      <ns0:c r="C9" s="4" t="n">
        <ns0:f>SUMPRODUCT(('재고'!$D$5:$D$10=A9)*ISNUMBER('재고'!$C$5:$C$10))</ns0:f>
        <ns0:v>2</ns0:v>
      </ns0:c>
      <ns0:c r="D9" s="4" t="str">
        <ns0:f>IF(NOT(ISNUMBER(B9)),"숫자 입력",IF(OR(B9&lt;1,B9&lt;&gt;INT(B9)),"양의 정수",IF(C9=0,"대상 없음",IF(B9&gt;C9,"k 범위 초과","계산"))))</ns0:f>
        <ns0:v>계산</ns0:v>
      </ns0:c>
      <ns0:c r="E9" s="4" t="n">
        <ns0:f>IF(D9&lt;&gt;"계산",D9,SMALL(H9:M9,B9))</ns0:f>
        <ns0:v>300</ns0:v>
      </ns0:c>
      <ns0:c r="F9" s="4" t="n">
        <ns0:v>300</ns0:v>
      </ns0:c>
      <ns0:c r="G9" s="4" t="b">
        <ns0:f>E9=F9</ns0:f>
        <ns0:v>1</ns0:v>
      </ns0:c>
      <ns0:c r="H9" s="4" t="str">
        <ns0:f>IF(AND('재고'!$D$5=$A9,ISNUMBER('재고'!$C$5)),'재고'!$C$5,"")</ns0:f>
        <ns0:v/>
      </ns0:c>
      <ns0:c r="I9" s="4" t="str">
        <ns0:f>IF(AND('재고'!$D$6=$A9,ISNUMBER('재고'!$C$6)),'재고'!$C$6,"")</ns0:f>
        <ns0:v/>
      </ns0:c>
      <ns0:c r="J9" s="4" t="str">
        <ns0:f>IF(AND('재고'!$D$7=$A9,ISNUMBER('재고'!$C$7)),'재고'!$C$7,"")</ns0:f>
        <ns0:v/>
      </ns0:c>
      <ns0:c r="K9" s="4" t="str">
        <ns0:f>IF(AND('재고'!$D$8=$A9,ISNUMBER('재고'!$C$8)),'재고'!$C$8,"")</ns0:f>
        <ns0:v/>
      </ns0:c>
      <ns0:c r="L9" s="4" t="n">
        <ns0:f>IF(AND('재고'!$D$9=$A9,ISNUMBER('재고'!$C$9)),'재고'!$C$9,"")</ns0:f>
        <ns0:v>900</ns0:v>
      </ns0:c>
      <ns0:c r="M9" s="4" t="n">
        <ns0:f>IF(AND('재고'!$D$10=$A9,ISNUMBER('재고'!$C$10)),'재고'!$C$10,"")</ns0:f>
        <ns0:v>300</ns0:v>
      </ns0:c>
    </ns0:row>
    <ns0:row r="10" ht="28" customHeight="1">
      <ns0:c r="A10" s="4" t="str">
        <ns0:v>C</ns0:v>
      </ns0:c>
      <ns0:c r="B10" s="4" t="n">
        <ns0:v>0</ns0:v>
      </ns0:c>
      <ns0:c r="C10" s="4" t="n">
        <ns0:f>SUMPRODUCT(('재고'!$D$5:$D$10=A10)*ISNUMBER('재고'!$C$5:$C$10))</ns0:f>
        <ns0:v>3</ns0:v>
      </ns0:c>
      <ns0:c r="D10" s="4" t="str">
        <ns0:f>IF(NOT(ISNUMBER(B10)),"숫자 입력",IF(OR(B10&lt;1,B10&lt;&gt;INT(B10)),"양의 정수",IF(C10=0,"대상 없음",IF(B10&gt;C10,"k 범위 초과","계산"))))</ns0:f>
        <ns0:v>양의 정수</ns0:v>
      </ns0:c>
      <ns0:c r="E10" s="4" t="str">
        <ns0:f>IF(D10&lt;&gt;"계산",D10,SMALL(H10:M10,B10))</ns0:f>
        <ns0:v>양의 정수</ns0:v>
      </ns0:c>
      <ns0:c r="F10" s="4" t="str">
        <ns0:v>양의 정수</ns0:v>
      </ns0:c>
      <ns0:c r="G10" s="4" t="b">
        <ns0:f>E10=F10</ns0:f>
        <ns0:v>1</ns0:v>
      </ns0:c>
      <ns0:c r="H10" s="4" t="str">
        <ns0:f>IF(AND('재고'!$D$5=$A10,ISNUMBER('재고'!$C$5)),'재고'!$C$5,"")</ns0:f>
        <ns0:v/>
      </ns0:c>
      <ns0:c r="I10" s="4" t="n">
        <ns0:f>IF(AND('재고'!$D$6=$A10,ISNUMBER('재고'!$C$6)),'재고'!$C$6,"")</ns0:f>
        <ns0:v>450</ns0:v>
      </ns0:c>
      <ns0:c r="J10" s="4" t="n">
        <ns0:f>IF(AND('재고'!$D$7=$A10,ISNUMBER('재고'!$C$7)),'재고'!$C$7,"")</ns0:f>
        <ns0:v>450</ns0:v>
      </ns0:c>
      <ns0:c r="K10" s="4" t="n">
        <ns0:f>IF(AND('재고'!$D$8=$A10,ISNUMBER('재고'!$C$8)),'재고'!$C$8,"")</ns0:f>
        <ns0:v>80</ns0:v>
      </ns0:c>
      <ns0:c r="L10" s="4" t="str">
        <ns0:f>IF(AND('재고'!$D$9=$A10,ISNUMBER('재고'!$C$9)),'재고'!$C$9,"")</ns0:f>
        <ns0:v/>
      </ns0:c>
      <ns0:c r="M10" s="4" t="str">
        <ns0:f>IF(AND('재고'!$D$10=$A10,ISNUMBER('재고'!$C$10)),'재고'!$C$10,"")</ns0:f>
        <ns0:v/>
      </ns0:c>
    </ns0:row>
    <ns0:row r="11" ht="28" customHeight="1">
      <ns0:c r="A11" s="4" t="str">
        <ns0:v>C</ns0:v>
      </ns0:c>
      <ns0:c r="B11" s="4" t="n">
        <ns0:v>1.5</ns0:v>
      </ns0:c>
      <ns0:c r="C11" s="4" t="n">
        <ns0:f>SUMPRODUCT(('재고'!$D$5:$D$10=A11)*ISNUMBER('재고'!$C$5:$C$10))</ns0:f>
        <ns0:v>3</ns0:v>
      </ns0:c>
      <ns0:c r="D11" s="4" t="str">
        <ns0:f>IF(NOT(ISNUMBER(B11)),"숫자 입력",IF(OR(B11&lt;1,B11&lt;&gt;INT(B11)),"양의 정수",IF(C11=0,"대상 없음",IF(B11&gt;C11,"k 범위 초과","계산"))))</ns0:f>
        <ns0:v>양의 정수</ns0:v>
      </ns0:c>
      <ns0:c r="E11" s="4" t="str">
        <ns0:f>IF(D11&lt;&gt;"계산",D11,SMALL(H11:M11,B11))</ns0:f>
        <ns0:v>양의 정수</ns0:v>
      </ns0:c>
      <ns0:c r="F11" s="4" t="str">
        <ns0:v>양의 정수</ns0:v>
      </ns0:c>
      <ns0:c r="G11" s="4" t="b">
        <ns0:f>E11=F11</ns0:f>
        <ns0:v>1</ns0:v>
      </ns0:c>
      <ns0:c r="H11" s="4" t="str">
        <ns0:f>IF(AND('재고'!$D$5=$A11,ISNUMBER('재고'!$C$5)),'재고'!$C$5,"")</ns0:f>
        <ns0:v/>
      </ns0:c>
      <ns0:c r="I11" s="4" t="n">
        <ns0:f>IF(AND('재고'!$D$6=$A11,ISNUMBER('재고'!$C$6)),'재고'!$C$6,"")</ns0:f>
        <ns0:v>450</ns0:v>
      </ns0:c>
      <ns0:c r="J11" s="4" t="n">
        <ns0:f>IF(AND('재고'!$D$7=$A11,ISNUMBER('재고'!$C$7)),'재고'!$C$7,"")</ns0:f>
        <ns0:v>450</ns0:v>
      </ns0:c>
      <ns0:c r="K11" s="4" t="n">
        <ns0:f>IF(AND('재고'!$D$8=$A11,ISNUMBER('재고'!$C$8)),'재고'!$C$8,"")</ns0:f>
        <ns0:v>80</ns0:v>
      </ns0:c>
      <ns0:c r="L11" s="4" t="str">
        <ns0:f>IF(AND('재고'!$D$9=$A11,ISNUMBER('재고'!$C$9)),'재고'!$C$9,"")</ns0:f>
        <ns0:v/>
      </ns0:c>
      <ns0:c r="M11" s="4" t="str">
        <ns0:f>IF(AND('재고'!$D$10=$A11,ISNUMBER('재고'!$C$10)),'재고'!$C$10,"")</ns0:f>
        <ns0:v/>
      </ns0:c>
    </ns0:row>
    <ns0:row r="12" ht="28" customHeight="1">
      <ns0:c r="A12" s="4" t="str">
        <ns0:v>C</ns0:v>
      </ns0:c>
      <ns0:c r="B12" s="4" t="str">
        <ns0:v>two</ns0:v>
      </ns0:c>
      <ns0:c r="C12" s="4" t="n">
        <ns0:f>SUMPRODUCT(('재고'!$D$5:$D$10=A12)*ISNUMBER('재고'!$C$5:$C$10))</ns0:f>
        <ns0:v>3</ns0:v>
      </ns0:c>
      <ns0:c r="D12" s="4" t="str">
        <ns0:f>IF(NOT(ISNUMBER(B12)),"숫자 입력",IF(OR(B12&lt;1,B12&lt;&gt;INT(B12)),"양의 정수",IF(C12=0,"대상 없음",IF(B12&gt;C12,"k 범위 초과","계산"))))</ns0:f>
        <ns0:v>숫자 입력</ns0:v>
      </ns0:c>
      <ns0:c r="E12" s="4" t="str">
        <ns0:f>IF(D12&lt;&gt;"계산",D12,SMALL(H12:M12,B12))</ns0:f>
        <ns0:v>숫자 입력</ns0:v>
      </ns0:c>
      <ns0:c r="F12" s="4" t="str">
        <ns0:v>숫자 입력</ns0:v>
      </ns0:c>
      <ns0:c r="G12" s="4" t="b">
        <ns0:f>E12=F12</ns0:f>
        <ns0:v>1</ns0:v>
      </ns0:c>
      <ns0:c r="H12" s="4" t="str">
        <ns0:f>IF(AND('재고'!$D$5=$A12,ISNUMBER('재고'!$C$5)),'재고'!$C$5,"")</ns0:f>
        <ns0:v/>
      </ns0:c>
      <ns0:c r="I12" s="4" t="n">
        <ns0:f>IF(AND('재고'!$D$6=$A12,ISNUMBER('재고'!$C$6)),'재고'!$C$6,"")</ns0:f>
        <ns0:v>450</ns0:v>
      </ns0:c>
      <ns0:c r="J12" s="4" t="n">
        <ns0:f>IF(AND('재고'!$D$7=$A12,ISNUMBER('재고'!$C$7)),'재고'!$C$7,"")</ns0:f>
        <ns0:v>450</ns0:v>
      </ns0:c>
      <ns0:c r="K12" s="4" t="n">
        <ns0:f>IF(AND('재고'!$D$8=$A12,ISNUMBER('재고'!$C$8)),'재고'!$C$8,"")</ns0:f>
        <ns0:v>80</ns0:v>
      </ns0:c>
      <ns0:c r="L12" s="4" t="str">
        <ns0:f>IF(AND('재고'!$D$9=$A12,ISNUMBER('재고'!$C$9)),'재고'!$C$9,"")</ns0:f>
        <ns0:v/>
      </ns0:c>
      <ns0:c r="M12" s="4" t="str">
        <ns0:f>IF(AND('재고'!$D$10=$A12,ISNUMBER('재고'!$C$10)),'재고'!$C$10,"")</ns0:f>
        <ns0:v/>
      </ns0:c>
    </ns0:row>
    <ns0:row r="13" ht="28" customHeight="1">
      <ns0:c r="A13" s="4" t="str">
        <ns0:v>C</ns0:v>
      </ns0:c>
      <ns0:c r="B13" s="4"/>
      <ns0:c r="C13" s="4" t="n">
        <ns0:f>SUMPRODUCT(('재고'!$D$5:$D$10=A13)*ISNUMBER('재고'!$C$5:$C$10))</ns0:f>
        <ns0:v>3</ns0:v>
      </ns0:c>
      <ns0:c r="D13" s="4" t="str">
        <ns0:f>IF(NOT(ISNUMBER(B13)),"숫자 입력",IF(OR(B13&lt;1,B13&lt;&gt;INT(B13)),"양의 정수",IF(C13=0,"대상 없음",IF(B13&gt;C13,"k 범위 초과","계산"))))</ns0:f>
        <ns0:v>숫자 입력</ns0:v>
      </ns0:c>
      <ns0:c r="E13" s="4" t="str">
        <ns0:f>IF(D13&lt;&gt;"계산",D13,SMALL(H13:M13,B13))</ns0:f>
        <ns0:v>숫자 입력</ns0:v>
      </ns0:c>
      <ns0:c r="F13" s="4" t="str">
        <ns0:v>숫자 입력</ns0:v>
      </ns0:c>
      <ns0:c r="G13" s="4" t="b">
        <ns0:f>E13=F13</ns0:f>
        <ns0:v>1</ns0:v>
      </ns0:c>
      <ns0:c r="H13" s="4" t="str">
        <ns0:f>IF(AND('재고'!$D$5=$A13,ISNUMBER('재고'!$C$5)),'재고'!$C$5,"")</ns0:f>
        <ns0:v/>
      </ns0:c>
      <ns0:c r="I13" s="4" t="n">
        <ns0:f>IF(AND('재고'!$D$6=$A13,ISNUMBER('재고'!$C$6)),'재고'!$C$6,"")</ns0:f>
        <ns0:v>450</ns0:v>
      </ns0:c>
      <ns0:c r="J13" s="4" t="n">
        <ns0:f>IF(AND('재고'!$D$7=$A13,ISNUMBER('재고'!$C$7)),'재고'!$C$7,"")</ns0:f>
        <ns0:v>450</ns0:v>
      </ns0:c>
      <ns0:c r="K13" s="4" t="n">
        <ns0:f>IF(AND('재고'!$D$8=$A13,ISNUMBER('재고'!$C$8)),'재고'!$C$8,"")</ns0:f>
        <ns0:v>80</ns0:v>
      </ns0:c>
      <ns0:c r="L13" s="4" t="str">
        <ns0:f>IF(AND('재고'!$D$9=$A13,ISNUMBER('재고'!$C$9)),'재고'!$C$9,"")</ns0:f>
        <ns0:v/>
      </ns0:c>
      <ns0:c r="M13" s="4" t="str">
        <ns0:f>IF(AND('재고'!$D$10=$A13,ISNUMBER('재고'!$C$10)),'재고'!$C$10,"")</ns0:f>
        <ns0:v/>
      </ns0:c>
    </ns0:row>
    <ns0:row r="14" ht="28" customHeight="1">
      <ns0:c r="A14" s="4"/>
      <ns0:c r="B14" s="4"/>
      <ns0:c r="C14" s="4"/>
      <ns0:c r="D14" s="4"/>
      <ns0:c r="E14" s="4"/>
      <ns0:c r="F14" s="4"/>
      <ns0:c r="G14" s="4"/>
      <ns0:c r="H14" s="4"/>
      <ns0:c r="I14" s="4"/>
      <ns0:c r="J14" s="4"/>
      <ns0:c r="K14" s="4"/>
      <ns0:c r="L14" s="4"/>
      <ns0:c r="M14" s="4"/>
    </ns0:row>
    <ns0:row r="15" ht="42" customHeight="1">
      <ns0:c r="A15" s="8" t="str">
        <ns0:v>FILTER 없이 조건에 맞는 숫자만6개 보조셀에 남깁니다. 숨긴 행도 원래 SMALL 범위에는 남습니다.</ns0:v>
      </ns0:c>
      <ns0:c r="B15" s="8" t="str">
        <ns0:v>FILTER 없이 조건에 맞는 숫자만6개 보조셀에 남깁니다. 숨긴 행도 원래 SMALL 범위에는 남습니다.</ns0:v>
      </ns0:c>
      <ns0:c r="C15" s="8" t="str">
        <ns0:v>FILTER 없이 조건에 맞는 숫자만6개 보조셀에 남깁니다. 숨긴 행도 원래 SMALL 범위에는 남습니다.</ns0:v>
      </ns0:c>
      <ns0:c r="D15" s="8" t="str">
        <ns0:v>FILTER 없이 조건에 맞는 숫자만6개 보조셀에 남깁니다. 숨긴 행도 원래 SMALL 범위에는 남습니다.</ns0:v>
      </ns0:c>
      <ns0:c r="E15" s="8" t="str">
        <ns0:v>FILTER 없이 조건에 맞는 숫자만6개 보조셀에 남깁니다. 숨긴 행도 원래 SMALL 범위에는 남습니다.</ns0:v>
      </ns0:c>
      <ns0:c r="F15" s="8" t="str">
        <ns0:v>FILTER 없이 조건에 맞는 숫자만6개 보조셀에 남깁니다. 숨긴 행도 원래 SMALL 범위에는 남습니다.</ns0:v>
      </ns0:c>
      <ns0:c r="G15" s="8" t="str">
        <ns0:v>FILTER 없이 조건에 맞는 숫자만6개 보조셀에 남깁니다. 숨긴 행도 원래 SMALL 범위에는 남습니다.</ns0:v>
      </ns0:c>
      <ns0:c r="H15" s="8" t="str">
        <ns0:v>FILTER 없이 조건에 맞는 숫자만6개 보조셀에 남깁니다. 숨긴 행도 원래 SMALL 범위에는 남습니다.</ns0:v>
      </ns0:c>
      <ns0:c r="I15" s="8" t="str">
        <ns0:v>FILTER 없이 조건에 맞는 숫자만6개 보조셀에 남깁니다. 숨긴 행도 원래 SMALL 범위에는 남습니다.</ns0:v>
      </ns0:c>
      <ns0:c r="J15" s="8" t="str">
        <ns0:v>FILTER 없이 조건에 맞는 숫자만6개 보조셀에 남깁니다. 숨긴 행도 원래 SMALL 범위에는 남습니다.</ns0:v>
      </ns0:c>
      <ns0:c r="K15" s="8" t="str">
        <ns0:v>FILTER 없이 조건에 맞는 숫자만6개 보조셀에 남깁니다. 숨긴 행도 원래 SMALL 범위에는 남습니다.</ns0:v>
      </ns0:c>
      <ns0:c r="L15" s="8" t="str">
        <ns0:v>FILTER 없이 조건에 맞는 숫자만6개 보조셀에 남깁니다. 숨긴 행도 원래 SMALL 범위에는 남습니다.</ns0:v>
      </ns0:c>
      <ns0:c r="M15" s="8" t="str">
        <ns0:v>FILTER 없이 조건에 맞는 숫자만6개 보조셀에 남깁니다. 숨긴 행도 원래 SMALL 범위에는 남습니다.</ns0:v>
      </ns0:c>
    </ns0:row>
  </ns0:sheetData>
  <ns0:mergeCells>
    <ns0:mergeCell ref="A15:M15"/>
  </ns0:mergeCells>
  <ns0:pageMargins left="0.7" right="0.7" top="0.75" bottom="0.75" header="0.3" footer="0.3"/>
</ns0:worksheet>
</file>

<file path=xl/worksheets/sheet3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0" hidden="0" customWidth="1"/>
    <ns0:col min="2" max="2" width="20" hidden="0" customWidth="1"/>
    <ns0:col min="3" max="3" width="20" hidden="0" customWidth="1"/>
    <ns0:col min="4" max="4" width="20" hidden="0" customWidth="1"/>
    <ns0:col min="5" max="5" width="20" hidden="0" customWidth="1"/>
    <ns0:col min="6" max="6" width="20" hidden="0" customWidth="1"/>
    <ns0:col min="7" max="7" width="20" hidden="0" customWidth="1"/>
  </ns0:cols>
  <ns0:sheetData>
    <ns0:row r="1" ht="42" customHeight="1">
      <ns0:c r="A1" s="6" t="str">
        <ns0:v>관측</ns0:v>
      </ns0:c>
      <ns0:c r="B1" s="6" t="str">
        <ns0:v>목표</ns0:v>
      </ns0:c>
      <ns0:c r="C1" s="6" t="str">
        <ns0:v>실제</ns0:v>
      </ns0:c>
      <ns0:c r="D1" s="6" t="str">
        <ns0:v>방향편차</ns0:v>
      </ns0:c>
      <ns0:c r="E1" s="6" t="str">
        <ns0:v>ABS</ns0:v>
      </ns0:c>
      <ns0:c r="F1" s="4"/>
      <ns0:c r="G1" s="4"/>
    </ns0:row>
    <ns0:row r="2" ht="28" customHeight="1">
      <ns0:c r="A2" s="4" t="str">
        <ns0:v>A</ns0:v>
      </ns0:c>
      <ns0:c r="B2" s="4" t="n">
        <ns0:v>100</ns0:v>
      </ns0:c>
      <ns0:c r="C2" s="4" t="n">
        <ns0:v>90</ns0:v>
      </ns0:c>
      <ns0:c r="D2" s="4" t="n">
        <ns0:f>C2-B2</ns0:f>
        <ns0:v>-10</ns0:v>
      </ns0:c>
      <ns0:c r="E2" s="4" t="n">
        <ns0:f>ABS(D2)</ns0:f>
        <ns0:v>10</ns0:v>
      </ns0:c>
      <ns0:c r="F2" s="4"/>
      <ns0:c r="G2" s="4"/>
    </ns0:row>
    <ns0:row r="3" ht="28" customHeight="1">
      <ns0:c r="A3" s="4" t="str">
        <ns0:v>B</ns0:v>
      </ns0:c>
      <ns0:c r="B3" s="4" t="n">
        <ns0:v>100</ns0:v>
      </ns0:c>
      <ns0:c r="C3" s="4" t="n">
        <ns0:v>95</ns0:v>
      </ns0:c>
      <ns0:c r="D3" s="4" t="n">
        <ns0:f>C3-B3</ns0:f>
        <ns0:v>-5</ns0:v>
      </ns0:c>
      <ns0:c r="E3" s="4" t="n">
        <ns0:f>ABS(D3)</ns0:f>
        <ns0:v>5</ns0:v>
      </ns0:c>
      <ns0:c r="F3" s="4"/>
      <ns0:c r="G3" s="4"/>
    </ns0:row>
    <ns0:row r="4" ht="28" customHeight="1">
      <ns0:c r="A4" s="4" t="str">
        <ns0:v>C</ns0:v>
      </ns0:c>
      <ns0:c r="B4" s="4" t="n">
        <ns0:v>100</ns0:v>
      </ns0:c>
      <ns0:c r="C4" s="4" t="n">
        <ns0:v>105</ns0:v>
      </ns0:c>
      <ns0:c r="D4" s="4" t="n">
        <ns0:f>C4-B4</ns0:f>
        <ns0:v>5</ns0:v>
      </ns0:c>
      <ns0:c r="E4" s="4" t="n">
        <ns0:f>ABS(D4)</ns0:f>
        <ns0:v>5</ns0:v>
      </ns0:c>
      <ns0:c r="F4" s="4"/>
      <ns0:c r="G4" s="4"/>
    </ns0:row>
    <ns0:row r="5" ht="28" customHeight="1">
      <ns0:c r="A5" s="4" t="str">
        <ns0:v>D</ns0:v>
      </ns0:c>
      <ns0:c r="B5" s="4" t="n">
        <ns0:v>100</ns0:v>
      </ns0:c>
      <ns0:c r="C5" s="4" t="n">
        <ns0:v>110</ns0:v>
      </ns0:c>
      <ns0:c r="D5" s="4" t="n">
        <ns0:f>C5-B5</ns0:f>
        <ns0:v>10</ns0:v>
      </ns0:c>
      <ns0:c r="E5" s="4" t="n">
        <ns0:f>ABS(D5)</ns0:f>
        <ns0:v>10</ns0:v>
      </ns0:c>
      <ns0:c r="F5" s="4"/>
      <ns0:c r="G5" s="4"/>
    </ns0:row>
    <ns0:row r="6" ht="28" customHeight="1">
      <ns0:c r="A6" s="4"/>
      <ns0:c r="B6" s="4"/>
      <ns0:c r="C6" s="4"/>
      <ns0:c r="D6" s="4"/>
      <ns0:c r="E6" s="4"/>
      <ns0:c r="F6" s="4"/>
      <ns0:c r="G6" s="4"/>
    </ns0:row>
    <ns0:row r="7" ht="28" customHeight="1">
      <ns0:c r="A7" s="4" t="str">
        <ns0:v>세 번째 편차</ns0:v>
      </ns0:c>
      <ns0:c r="B7" s="4" t="n">
        <ns0:f>SMALL(E2:E5,3)</ns0:f>
        <ns0:v>10</ns0:v>
      </ns0:c>
      <ns0:c r="C7" s="4"/>
      <ns0:c r="D7" s="4"/>
      <ns0:c r="E7" s="4"/>
      <ns0:c r="F7" s="4"/>
      <ns0:c r="G7" s="4"/>
    </ns0:row>
    <ns0:row r="8" ht="28" customHeight="1">
      <ns0:c r="A8" s="4" t="str">
        <ns0:v>그 이하 행 수</ns0:v>
      </ns0:c>
      <ns0:c r="B8" s="4" t="n">
        <ns0:f>COUNTIF(E2:E5,"&lt;="&amp;B7)</ns0:f>
        <ns0:v>4</ns0:v>
      </ns0:c>
      <ns0:c r="C8" s="4"/>
      <ns0:c r="D8" s="4"/>
      <ns0:c r="E8" s="4"/>
      <ns0:c r="F8" s="4"/>
      <ns0:c r="G8" s="4"/>
    </ns0:row>
    <ns0:row r="9" ht="28" customHeight="1">
      <ns0:c r="A9" s="4"/>
      <ns0:c r="B9" s="4"/>
      <ns0:c r="C9" s="4"/>
      <ns0:c r="D9" s="4"/>
      <ns0:c r="E9" s="4"/>
      <ns0:c r="F9" s="4"/>
      <ns0:c r="G9" s="4"/>
    </ns0:row>
    <ns0:row r="10" ht="42" customHeight="1">
      <ns0:c r="A10" s="8" t="str">
        <ns0:v>세 번째 값10 이하에는4행이 있습니다. 정확히3행을 고르는 문제와 구분합니다.</ns0:v>
      </ns0:c>
      <ns0:c r="B10" s="8" t="str">
        <ns0:v>세 번째 값10 이하에는4행이 있습니다. 정확히3행을 고르는 문제와 구분합니다.</ns0:v>
      </ns0:c>
      <ns0:c r="C10" s="8" t="str">
        <ns0:v>세 번째 값10 이하에는4행이 있습니다. 정확히3행을 고르는 문제와 구분합니다.</ns0:v>
      </ns0:c>
      <ns0:c r="D10" s="8" t="str">
        <ns0:v>세 번째 값10 이하에는4행이 있습니다. 정확히3행을 고르는 문제와 구분합니다.</ns0:v>
      </ns0:c>
      <ns0:c r="E10" s="8" t="str">
        <ns0:v>세 번째 값10 이하에는4행이 있습니다. 정확히3행을 고르는 문제와 구분합니다.</ns0:v>
      </ns0:c>
      <ns0:c r="F10" s="8" t="str">
        <ns0:v>세 번째 값10 이하에는4행이 있습니다. 정확히3행을 고르는 문제와 구분합니다.</ns0:v>
      </ns0:c>
      <ns0:c r="G10" s="8" t="str">
        <ns0:v>세 번째 값10 이하에는4행이 있습니다. 정확히3행을 고르는 문제와 구분합니다.</ns0:v>
      </ns0:c>
    </ns0:row>
  </ns0:sheetData>
  <ns0:mergeCells>
    <ns0:mergeCell ref="A10:G10"/>
  </ns0:mergeCells>
  <ns0:pageMargins left="0.7" right="0.7" top="0.75" bottom="0.75" header="0.3" footer="0.3"/>
</ns0:worksheet>
</file>