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d12dbc108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편차표" sheetId="1" r:id="Rec5499ab5fa4458e"/>
    <x:sheet xmlns:r="http://schemas.openxmlformats.org/officeDocument/2006/relationships" name="경계" sheetId="2" r:id="R62ee01b3d07144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63E52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9d8be0c7b4dbc" /><Relationship Type="http://schemas.openxmlformats.org/officeDocument/2006/relationships/theme" Target="/xl/theme/theme1.xml" Id="Rf68dcabcdef24f29" /><Relationship Type="http://schemas.openxmlformats.org/officeDocument/2006/relationships/sharedStrings" Target="/xl/sharedStrings.xml" Id="Rc92bacb2727248ec" /><Relationship Type="http://schemas.openxmlformats.org/officeDocument/2006/relationships/worksheet" Target="/xl/worksheets/sheet1.xml" Id="Rec5499ab5fa4458e" /><Relationship Type="http://schemas.openxmlformats.org/officeDocument/2006/relationships/worksheet" Target="/xl/worksheets/sheet2.xml" Id="R62ee01b3d07144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  <ns0:col min="11" max="11" width="20" hidden="0" customWidth="1"/>
    <ns0:col min="12" max="12" width="20" hidden="0" customWidth="1"/>
  </ns0:cols>
  <ns0:sheetData>
    <ns0:row r="1" ht="28" customHeight="1">
      <ns0:c r="A1" s="4" t="str">
        <ns0:v>ABS 편차와 입력 상태를 함께 확인하기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</ns0:row>
    <ns0:row r="2" ht="28" customHeight="1">
      <ns0:c r="A2" s="4"/>
      <ns0:c r="B2" s="4"/>
      <ns0:c r="C2" s="4"/>
      <ns0:c r="D2" s="4"/>
      <ns0:c r="E2" s="4"/>
      <ns0:c r="F2" s="4"/>
      <ns0:c r="G2" s="4"/>
      <ns0:c r="H2" s="4"/>
      <ns0:c r="I2" s="4"/>
      <ns0:c r="J2" s="4"/>
      <ns0:c r="K2" s="4"/>
      <ns0:c r="L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  <ns0:c r="I3" s="4"/>
      <ns0:c r="J3" s="4"/>
      <ns0:c r="K3" s="4"/>
      <ns0:c r="L3" s="4"/>
    </ns0:row>
    <ns0:row r="4" ht="42" customHeight="1">
      <ns0:c r="A4" s="6" t="str">
        <ns0:v>제품</ns0:v>
      </ns0:c>
      <ns0:c r="B4" s="6" t="str">
        <ns0:v>목표</ns0:v>
      </ns0:c>
      <ns0:c r="C4" s="6" t="str">
        <ns0:v>실제</ns0:v>
      </ns0:c>
      <ns0:c r="D4" s="6" t="str">
        <ns0:v>방향편차</ns0:v>
      </ns0:c>
      <ns0:c r="E4" s="6" t="str">
        <ns0:v>절대편차</ns0:v>
      </ns0:c>
      <ns0:c r="F4" s="6" t="str">
        <ns0:v>편차율</ns0:v>
      </ns0:c>
      <ns0:c r="G4" s="6" t="str">
        <ns0:v>기준판정</ns0:v>
      </ns0:c>
      <ns0:c r="H4" s="6" t="str">
        <ns0:v>거래건수</ns0:v>
      </ns0:c>
      <ns0:c r="I4" s="6" t="str">
        <ns0:v>수치상태</ns0:v>
      </ns0:c>
      <ns0:c r="J4" s="6" t="str">
        <ns0:v>검토기준</ns0:v>
      </ns0:c>
      <ns0:c r="K4" s="6" t="str">
        <ns0:v>가중상태</ns0:v>
      </ns0:c>
      <ns0:c r="L4" s="6" t="str">
        <ns0:v>비율사유</ns0:v>
      </ns0:c>
    </ns0:row>
    <ns0:row r="5" ht="28" customHeight="1">
      <ns0:c r="A5" s="4" t="str">
        <ns0:v>A</ns0:v>
      </ns0:c>
      <ns0:c r="B5" s="7" t="n">
        <ns0:v>1000</ns0:v>
      </ns0:c>
      <ns0:c r="C5" s="7" t="n">
        <ns0:v>1200</ns0:v>
      </ns0:c>
      <ns0:c r="D5" s="4" t="n">
        <ns0:f>IF(I5="정상",C5-B5,"")</ns0:f>
        <ns0:v>200</ns0:v>
      </ns0:c>
      <ns0:c r="E5" s="4" t="n">
        <ns0:f>IF(ISNUMBER(D5),ABS(D5),"")</ns0:f>
        <ns0:v>200</ns0:v>
      </ns0:c>
      <ns0:c r="F5" s="8" t="n">
        <ns0:f>IF(I5="정상",IF(B5=0,"",ABS(D5/B5)),"")</ns0:f>
        <ns0:v>0.2</ns0:v>
      </ns0:c>
      <ns0:c r="G5" s="4" t="str">
        <ns0:f>IF(I5&lt;&gt;"정상","입력오류",IF($J$8&lt;&gt;"정상","기준오류",IF(E5&gt;$J$5,"검토","정상")))</ns0:f>
        <ns0:v>검토</ns0:v>
      </ns0:c>
      <ns0:c r="H5" s="7" t="n">
        <ns0:v>10</ns0:v>
      </ns0:c>
      <ns0:c r="I5" s="4" t="str">
        <ns0:f>IF(COUNT(B5:C5)=2,"정상","입력오류")</ns0:f>
        <ns0:v>정상</ns0:v>
      </ns0:c>
      <ns0:c r="J5" s="7" t="n">
        <ns0:v>150</ns0:v>
      </ns0:c>
      <ns0:c r="K5" s="4" t="str">
        <ns0:f>IFERROR(IF(AND(ISNUMBER(H5),H5&gt;=0,H5=INT(H5)),"정상","가중치오류"),"가중치오류")</ns0:f>
        <ns0:v>정상</ns0:v>
      </ns0:c>
      <ns0:c r="L5" s="4" t="str">
        <ns0:f>IF(I5&lt;&gt;"정상","입력오류",IF(B5=0,"목표 0: 비율 제외","계산됨"))</ns0:f>
        <ns0:v>계산됨</ns0:v>
      </ns0:c>
    </ns0:row>
    <ns0:row r="6" ht="28" customHeight="1">
      <ns0:c r="A6" s="4" t="str">
        <ns0:v>B</ns0:v>
      </ns0:c>
      <ns0:c r="B6" s="7" t="n">
        <ns0:v>2000</ns0:v>
      </ns0:c>
      <ns0:c r="C6" s="7" t="n">
        <ns0:v>1800</ns0:v>
      </ns0:c>
      <ns0:c r="D6" s="4" t="n">
        <ns0:f>IF(I6="정상",C6-B6,"")</ns0:f>
        <ns0:v>-200</ns0:v>
      </ns0:c>
      <ns0:c r="E6" s="4" t="n">
        <ns0:f>IF(ISNUMBER(D6),ABS(D6),"")</ns0:f>
        <ns0:v>200</ns0:v>
      </ns0:c>
      <ns0:c r="F6" s="8" t="n">
        <ns0:f>IF(I6="정상",IF(B6=0,"",ABS(D6/B6)),"")</ns0:f>
        <ns0:v>0.1</ns0:v>
      </ns0:c>
      <ns0:c r="G6" s="4" t="str">
        <ns0:f>IF(I6&lt;&gt;"정상","입력오류",IF($J$8&lt;&gt;"정상","기준오류",IF(E6&gt;$J$5,"검토","정상")))</ns0:f>
        <ns0:v>검토</ns0:v>
      </ns0:c>
      <ns0:c r="H6" s="7" t="n">
        <ns0:v>20</ns0:v>
      </ns0:c>
      <ns0:c r="I6" s="4" t="str">
        <ns0:f>IF(COUNT(B6:C6)=2,"정상","입력오류")</ns0:f>
        <ns0:v>정상</ns0:v>
      </ns0:c>
      <ns0:c r="J6" s="4"/>
      <ns0:c r="K6" s="4" t="str">
        <ns0:f>IFERROR(IF(AND(ISNUMBER(H6),H6&gt;=0,H6=INT(H6)),"정상","가중치오류"),"가중치오류")</ns0:f>
        <ns0:v>정상</ns0:v>
      </ns0:c>
      <ns0:c r="L6" s="4" t="str">
        <ns0:f>IF(I6&lt;&gt;"정상","입력오류",IF(B6=0,"목표 0: 비율 제외","계산됨"))</ns0:f>
        <ns0:v>계산됨</ns0:v>
      </ns0:c>
    </ns0:row>
    <ns0:row r="7" ht="28" customHeight="1">
      <ns0:c r="A7" s="4" t="str">
        <ns0:v>C</ns0:v>
      </ns0:c>
      <ns0:c r="B7" s="7" t="n">
        <ns0:v>1500</ns0:v>
      </ns0:c>
      <ns0:c r="C7" s="7" t="n">
        <ns0:v>1600</ns0:v>
      </ns0:c>
      <ns0:c r="D7" s="4" t="n">
        <ns0:f>IF(I7="정상",C7-B7,"")</ns0:f>
        <ns0:v>100</ns0:v>
      </ns0:c>
      <ns0:c r="E7" s="4" t="n">
        <ns0:f>IF(ISNUMBER(D7),ABS(D7),"")</ns0:f>
        <ns0:v>100</ns0:v>
      </ns0:c>
      <ns0:c r="F7" s="8" t="n">
        <ns0:f>IF(I7="정상",IF(B7=0,"",ABS(D7/B7)),"")</ns0:f>
        <ns0:v>0.0666666666666667</ns0:v>
      </ns0:c>
      <ns0:c r="G7" s="4" t="str">
        <ns0:f>IF(I7&lt;&gt;"정상","입력오류",IF($J$8&lt;&gt;"정상","기준오류",IF(E7&gt;$J$5,"검토","정상")))</ns0:f>
        <ns0:v>정상</ns0:v>
      </ns0:c>
      <ns0:c r="H7" s="7" t="n">
        <ns0:v>5</ns0:v>
      </ns0:c>
      <ns0:c r="I7" s="4" t="str">
        <ns0:f>IF(COUNT(B7:C7)=2,"정상","입력오류")</ns0:f>
        <ns0:v>정상</ns0:v>
      </ns0:c>
      <ns0:c r="J7" s="4"/>
      <ns0:c r="K7" s="4" t="str">
        <ns0:f>IFERROR(IF(AND(ISNUMBER(H7),H7&gt;=0,H7=INT(H7)),"정상","가중치오류"),"가중치오류")</ns0:f>
        <ns0:v>정상</ns0:v>
      </ns0:c>
      <ns0:c r="L7" s="4" t="str">
        <ns0:f>IF(I7&lt;&gt;"정상","입력오류",IF(B7=0,"목표 0: 비율 제외","계산됨"))</ns0:f>
        <ns0:v>계산됨</ns0:v>
      </ns0:c>
    </ns0:row>
    <ns0:row r="8" ht="28" customHeight="1">
      <ns0:c r="A8" s="4" t="str">
        <ns0:v>D</ns0:v>
      </ns0:c>
      <ns0:c r="B8" s="7" t="n">
        <ns0:v>800</ns0:v>
      </ns0:c>
      <ns0:c r="C8" s="7" t="n">
        <ns0:v>800</ns0:v>
      </ns0:c>
      <ns0:c r="D8" s="4" t="n">
        <ns0:f>IF(I8="정상",C8-B8,"")</ns0:f>
        <ns0:v>0</ns0:v>
      </ns0:c>
      <ns0:c r="E8" s="4" t="n">
        <ns0:f>IF(ISNUMBER(D8),ABS(D8),"")</ns0:f>
        <ns0:v>0</ns0:v>
      </ns0:c>
      <ns0:c r="F8" s="8" t="n">
        <ns0:f>IF(I8="정상",IF(B8=0,"",ABS(D8/B8)),"")</ns0:f>
        <ns0:v>0</ns0:v>
      </ns0:c>
      <ns0:c r="G8" s="4" t="str">
        <ns0:f>IF(I8&lt;&gt;"정상","입력오류",IF($J$8&lt;&gt;"정상","기준오류",IF(E8&gt;$J$5,"검토","정상")))</ns0:f>
        <ns0:v>정상</ns0:v>
      </ns0:c>
      <ns0:c r="H8" s="7" t="n">
        <ns0:v>8</ns0:v>
      </ns0:c>
      <ns0:c r="I8" s="4" t="str">
        <ns0:f>IF(COUNT(B8:C8)=2,"정상","입력오류")</ns0:f>
        <ns0:v>정상</ns0:v>
      </ns0:c>
      <ns0:c r="J8" s="4" t="str">
        <ns0:f>IFERROR(IF(AND(ISNUMBER(J5),J5&gt;=0),"정상","기준오류"),"기준오류")</ns0:f>
        <ns0:v>정상</ns0:v>
      </ns0:c>
      <ns0:c r="K8" s="4" t="str">
        <ns0:f>IFERROR(IF(AND(ISNUMBER(H8),H8&gt;=0,H8=INT(H8)),"정상","가중치오류"),"가중치오류")</ns0:f>
        <ns0:v>정상</ns0:v>
      </ns0:c>
      <ns0:c r="L8" s="4" t="str">
        <ns0:f>IF(I8&lt;&gt;"정상","입력오류",IF(B8=0,"목표 0: 비율 제외","계산됨"))</ns0:f>
        <ns0:v>계산됨</ns0:v>
      </ns0:c>
    </ns0:row>
    <ns0:row r="9" ht="28" customHeight="1">
      <ns0:c r="A9" s="4" t="str">
        <ns0:v>E</ns0:v>
      </ns0:c>
      <ns0:c r="B9" s="7" t="n">
        <ns0:v>0</ns0:v>
      </ns0:c>
      <ns0:c r="C9" s="7" t="n">
        <ns0:v>300</ns0:v>
      </ns0:c>
      <ns0:c r="D9" s="4" t="n">
        <ns0:f>IF(I9="정상",C9-B9,"")</ns0:f>
        <ns0:v>300</ns0:v>
      </ns0:c>
      <ns0:c r="E9" s="4" t="n">
        <ns0:f>IF(ISNUMBER(D9),ABS(D9),"")</ns0:f>
        <ns0:v>300</ns0:v>
      </ns0:c>
      <ns0:c r="F9" s="8" t="str">
        <ns0:f>IF(I9="정상",IF(B9=0,"",ABS(D9/B9)),"")</ns0:f>
        <ns0:v/>
      </ns0:c>
      <ns0:c r="G9" s="4" t="str">
        <ns0:f>IF(I9&lt;&gt;"정상","입력오류",IF($J$8&lt;&gt;"정상","기준오류",IF(E9&gt;$J$5,"검토","정상")))</ns0:f>
        <ns0:v>검토</ns0:v>
      </ns0:c>
      <ns0:c r="H9" s="7" t="n">
        <ns0:v>3</ns0:v>
      </ns0:c>
      <ns0:c r="I9" s="4" t="str">
        <ns0:f>IF(COUNT(B9:C9)=2,"정상","입력오류")</ns0:f>
        <ns0:v>정상</ns0:v>
      </ns0:c>
      <ns0:c r="J9" s="4"/>
      <ns0:c r="K9" s="4" t="str">
        <ns0:f>IFERROR(IF(AND(ISNUMBER(H9),H9&gt;=0,H9=INT(H9)),"정상","가중치오류"),"가중치오류")</ns0:f>
        <ns0:v>정상</ns0:v>
      </ns0:c>
      <ns0:c r="L9" s="4" t="str">
        <ns0:f>IF(I9&lt;&gt;"정상","입력오류",IF(B9=0,"목표 0: 비율 제외","계산됨"))</ns0:f>
        <ns0:v>목표 0: 비율 제외</ns0:v>
      </ns0:c>
    </ns0:row>
    <ns0:row r="10" ht="28" customHeight="1">
      <ns0:c r="A10" s="4"/>
      <ns0:c r="B10" s="4"/>
      <ns0:c r="C10" s="4"/>
      <ns0:c r="D10" s="4"/>
      <ns0:c r="E10" s="4"/>
      <ns0:c r="F10" s="4"/>
      <ns0:c r="G10" s="4"/>
      <ns0:c r="H10" s="4"/>
      <ns0:c r="I10" s="4"/>
      <ns0:c r="J10" s="4"/>
      <ns0:c r="K10" s="4"/>
      <ns0:c r="L10" s="4"/>
    </ns0:row>
    <ns0:row r="11" ht="28" customHeight="1">
      <ns0:c r="A11" s="4" t="str">
        <ns0:v>검산 항목</ns0:v>
      </ns0:c>
      <ns0:c r="B11" s="4" t="str">
        <ns0:v>현재 계산</ns0:v>
      </ns0:c>
      <ns0:c r="C11" s="4" t="str">
        <ns0:v>고정 기대</ns0:v>
      </ns0:c>
      <ns0:c r="D11" s="4" t="str">
        <ns0:v>대조</ns0:v>
      </ns0:c>
      <ns0:c r="E11" s="4"/>
      <ns0:c r="F11" s="4"/>
      <ns0:c r="G11" s="4"/>
      <ns0:c r="H11" s="4"/>
      <ns0:c r="I11" s="4"/>
      <ns0:c r="J11" s="4"/>
      <ns0:c r="K11" s="4"/>
      <ns0:c r="L11" s="4"/>
    </ns0:row>
    <ns0:row r="12" ht="28" customHeight="1">
      <ns0:c r="A12" s="4" t="str">
        <ns0:v>방향 합계</ns0:v>
      </ns0:c>
      <ns0:c r="B12" s="4" t="n">
        <ns0:f>IF(COUNTIF(I5:I9,"정상")=5,SUM(D5:D9),"입력보류")</ns0:f>
        <ns0:v>400</ns0:v>
      </ns0:c>
      <ns0:c r="C12" s="4" t="n">
        <ns0:v>400</ns0:v>
      </ns0:c>
      <ns0:c r="D12" s="4" t="str">
        <ns0:f>IF(B12=C12,"일치","차이")</ns0:f>
        <ns0:v>일치</ns0:v>
      </ns0:c>
      <ns0:c r="E12" s="4"/>
      <ns0:c r="F12" s="4"/>
      <ns0:c r="G12" s="4"/>
      <ns0:c r="H12" s="4"/>
      <ns0:c r="I12" s="4"/>
      <ns0:c r="J12" s="4"/>
      <ns0:c r="K12" s="4"/>
      <ns0:c r="L12" s="4"/>
    </ns0:row>
    <ns0:row r="13" ht="28" customHeight="1">
      <ns0:c r="A13" s="4" t="str">
        <ns0:v>절대 합계</ns0:v>
      </ns0:c>
      <ns0:c r="B13" s="4" t="n">
        <ns0:f>IF(COUNTIF(I5:I9,"정상")=5,SUM(E5:E9),"입력보류")</ns0:f>
        <ns0:v>800</ns0:v>
      </ns0:c>
      <ns0:c r="C13" s="4" t="n">
        <ns0:v>800</ns0:v>
      </ns0:c>
      <ns0:c r="D13" s="4" t="str">
        <ns0:f>IF(B13=C13,"일치","차이")</ns0:f>
        <ns0:v>일치</ns0:v>
      </ns0:c>
      <ns0:c r="E13" s="4"/>
      <ns0:c r="F13" s="4"/>
      <ns0:c r="G13" s="4"/>
      <ns0:c r="H13" s="4"/>
      <ns0:c r="I13" s="4"/>
      <ns0:c r="J13" s="4"/>
      <ns0:c r="K13" s="4"/>
      <ns0:c r="L13" s="4"/>
    </ns0:row>
    <ns0:row r="14" ht="28" customHeight="1">
      <ns0:c r="A14" s="4" t="str">
        <ns0:v>방향합의 ABS</ns0:v>
      </ns0:c>
      <ns0:c r="B14" s="4" t="n">
        <ns0:f>IF(ISNUMBER(B12),ABS(B12),"입력보류")</ns0:f>
        <ns0:v>400</ns0:v>
      </ns0:c>
      <ns0:c r="C14" s="4" t="n">
        <ns0:v>400</ns0:v>
      </ns0:c>
      <ns0:c r="D14" s="4" t="str">
        <ns0:f>IF(B14=C14,"일치","차이")</ns0:f>
        <ns0:v>일치</ns0:v>
      </ns0:c>
      <ns0:c r="E14" s="4"/>
      <ns0:c r="F14" s="4"/>
      <ns0:c r="G14" s="4"/>
      <ns0:c r="H14" s="4"/>
      <ns0:c r="I14" s="4"/>
      <ns0:c r="J14" s="4"/>
      <ns0:c r="K14" s="4"/>
      <ns0:c r="L14" s="4"/>
    </ns0:row>
    <ns0:row r="15" ht="28" customHeight="1">
      <ns0:c r="A15" s="4" t="str">
        <ns0:v>가중 절대편차</ns0:v>
      </ns0:c>
      <ns0:c r="B15" s="9" t="n">
        <ns0:f>IF(AND(ISNUMBER(B17),ISNUMBER(B18)),IF(B17&gt;0,B18/B17,"가중집계보류"),"가중집계보류")</ns0:f>
        <ns0:v>160.869565217391</ns0:v>
      </ns0:c>
      <ns0:c r="C15" s="9" t="n">
        <ns0:v>160.9</ns0:v>
      </ns0:c>
      <ns0:c r="D15" s="4" t="str">
        <ns0:f>IF(IFERROR(ROUND(B15,1)=C15,FALSE),"일치","차이")</ns0:f>
        <ns0:v>일치</ns0:v>
      </ns0:c>
      <ns0:c r="E15" s="4"/>
      <ns0:c r="F15" s="4"/>
      <ns0:c r="G15" s="4"/>
      <ns0:c r="H15" s="4"/>
      <ns0:c r="I15" s="4"/>
      <ns0:c r="J15" s="4"/>
      <ns0:c r="K15" s="4"/>
      <ns0:c r="L15" s="4"/>
    </ns0:row>
    <ns0:row r="16" ht="28" customHeight="1">
      <ns0:c r="A16" s="4" t="str">
        <ns0:v>검토 수</ns0:v>
      </ns0:c>
      <ns0:c r="B16" s="4" t="n">
        <ns0:f>IF(AND(COUNTIF(I5:I9,"정상")=5,J8="정상"),COUNTIF(G5:G9,"검토"),"판정보류")</ns0:f>
        <ns0:v>3</ns0:v>
      </ns0:c>
      <ns0:c r="C16" s="4" t="n">
        <ns0:v>3</ns0:v>
      </ns0:c>
      <ns0:c r="D16" s="4" t="str">
        <ns0:f>IF(B16=C16,"일치","차이")</ns0:f>
        <ns0:v>일치</ns0:v>
      </ns0:c>
      <ns0:c r="E16" s="4"/>
      <ns0:c r="F16" s="4"/>
      <ns0:c r="G16" s="4"/>
      <ns0:c r="H16" s="4"/>
      <ns0:c r="I16" s="4"/>
      <ns0:c r="J16" s="4"/>
      <ns0:c r="K16" s="4"/>
      <ns0:c r="L16" s="4"/>
    </ns0:row>
    <ns0:row r="17" ht="28" customHeight="1">
      <ns0:c r="A17" s="4" t="str">
        <ns0:v>거래건수 합</ns0:v>
      </ns0:c>
      <ns0:c r="B17" s="4" t="n">
        <ns0:f>IF(COUNTIF(K5:K9,"정상")=5,SUM(H5:H9),"가중집계보류")</ns0:f>
        <ns0:v>46</ns0:v>
      </ns0:c>
      <ns0:c r="C17" s="4" t="n">
        <ns0:v>46</ns0:v>
      </ns0:c>
      <ns0:c r="D17" s="4" t="str">
        <ns0:f>IF(B17=C17,"일치","차이")</ns0:f>
        <ns0:v>일치</ns0:v>
      </ns0:c>
      <ns0:c r="E17" s="4"/>
      <ns0:c r="F17" s="4"/>
      <ns0:c r="G17" s="4"/>
      <ns0:c r="H17" s="4"/>
      <ns0:c r="I17" s="4"/>
      <ns0:c r="J17" s="4"/>
      <ns0:c r="K17" s="4"/>
      <ns0:c r="L17" s="4"/>
    </ns0:row>
    <ns0:row r="18" ht="28" customHeight="1">
      <ns0:c r="A18" s="4" t="str">
        <ns0:v>가중 분자</ns0:v>
      </ns0:c>
      <ns0:c r="B18" s="4" t="n">
        <ns0:f>IF(AND(COUNTIF(I5:I9,"정상")=5,COUNTIF(K5:K9,"정상")=5),SUMPRODUCT(E5:E9,H5:H9),"가중집계보류")</ns0:f>
        <ns0:v>7400</ns0:v>
      </ns0:c>
      <ns0:c r="C18" s="4" t="n">
        <ns0:v>7400</ns0:v>
      </ns0:c>
      <ns0:c r="D18" s="4" t="str">
        <ns0:f>IF(B18=C18,"일치","차이")</ns0:f>
        <ns0:v>일치</ns0:v>
      </ns0:c>
      <ns0:c r="E18" s="4"/>
      <ns0:c r="F18" s="4"/>
      <ns0:c r="G18" s="4"/>
      <ns0:c r="H18" s="4"/>
      <ns0:c r="I18" s="4"/>
      <ns0:c r="J18" s="4"/>
      <ns0:c r="K18" s="4"/>
      <ns0:c r="L18" s="4"/>
    </ns0:row>
    <ns0:row r="19" ht="28" customHeight="1">
      <ns0:c r="A19" s="4"/>
      <ns0:c r="B19" s="4"/>
      <ns0:c r="C19" s="4"/>
      <ns0:c r="D19" s="4"/>
      <ns0:c r="E19" s="4"/>
      <ns0:c r="F19" s="4"/>
      <ns0:c r="G19" s="4"/>
      <ns0:c r="H19" s="4"/>
      <ns0:c r="I19" s="4"/>
      <ns0:c r="J19" s="4"/>
      <ns0:c r="K19" s="4"/>
      <ns0:c r="L19" s="4"/>
    </ns0:row>
    <ns0:row r="20" ht="42" customHeight="1">
      <ns0:c r="A20" s="11" t="str">
        <ns0:v>가상 제품 5개·같은 단위. 거래건수는 빈도 가중 예제입니다. 총편차에 건수를 다시 곱하지 않습니다.</ns0:v>
      </ns0:c>
      <ns0:c r="B20" s="11" t="str">
        <ns0:v>가상 제품 5개·같은 단위. 거래건수는 빈도 가중 예제입니다. 총편차에 건수를 다시 곱하지 않습니다.</ns0:v>
      </ns0:c>
      <ns0:c r="C20" s="11" t="str">
        <ns0:v>가상 제품 5개·같은 단위. 거래건수는 빈도 가중 예제입니다. 총편차에 건수를 다시 곱하지 않습니다.</ns0:v>
      </ns0:c>
      <ns0:c r="D20" s="11" t="str">
        <ns0:v>가상 제품 5개·같은 단위. 거래건수는 빈도 가중 예제입니다. 총편차에 건수를 다시 곱하지 않습니다.</ns0:v>
      </ns0:c>
      <ns0:c r="E20" s="11" t="str">
        <ns0:v>가상 제품 5개·같은 단위. 거래건수는 빈도 가중 예제입니다. 총편차에 건수를 다시 곱하지 않습니다.</ns0:v>
      </ns0:c>
      <ns0:c r="F20" s="11" t="str">
        <ns0:v>가상 제품 5개·같은 단위. 거래건수는 빈도 가중 예제입니다. 총편차에 건수를 다시 곱하지 않습니다.</ns0:v>
      </ns0:c>
      <ns0:c r="G20" s="11" t="str">
        <ns0:v>가상 제품 5개·같은 단위. 거래건수는 빈도 가중 예제입니다. 총편차에 건수를 다시 곱하지 않습니다.</ns0:v>
      </ns0:c>
      <ns0:c r="H20" s="11" t="str">
        <ns0:v>가상 제품 5개·같은 단위. 거래건수는 빈도 가중 예제입니다. 총편차에 건수를 다시 곱하지 않습니다.</ns0:v>
      </ns0:c>
      <ns0:c r="I20" s="11" t="str">
        <ns0:v>가상 제품 5개·같은 단위. 거래건수는 빈도 가중 예제입니다. 총편차에 건수를 다시 곱하지 않습니다.</ns0:v>
      </ns0:c>
      <ns0:c r="J20" s="11" t="str">
        <ns0:v>가상 제품 5개·같은 단위. 거래건수는 빈도 가중 예제입니다. 총편차에 건수를 다시 곱하지 않습니다.</ns0:v>
      </ns0:c>
      <ns0:c r="K20" s="11" t="str">
        <ns0:v>가상 제품 5개·같은 단위. 거래건수는 빈도 가중 예제입니다. 총편차에 건수를 다시 곱하지 않습니다.</ns0:v>
      </ns0:c>
      <ns0:c r="L20" s="11" t="str">
        <ns0:v>가상 제품 5개·같은 단위. 거래건수는 빈도 가중 예제입니다. 총편차에 건수를 다시 곱하지 않습니다.</ns0:v>
      </ns0:c>
    </ns0:row>
    <ns0:row r="21" ht="42" customHeight="1">
      <ns0:c r="A21" s="11" t="str">
        <ns0:v>https://support.microsoft.com/en-us/excel/functions/abs-function</ns0:v>
      </ns0:c>
      <ns0:c r="B21" s="11" t="str">
        <ns0:v>https://support.microsoft.com/en-us/excel/functions/abs-function</ns0:v>
      </ns0:c>
      <ns0:c r="C21" s="11" t="str">
        <ns0:v>https://support.microsoft.com/en-us/excel/functions/abs-function</ns0:v>
      </ns0:c>
      <ns0:c r="D21" s="11" t="str">
        <ns0:v>https://support.microsoft.com/en-us/excel/functions/abs-function</ns0:v>
      </ns0:c>
      <ns0:c r="E21" s="11" t="str">
        <ns0:v>https://support.microsoft.com/en-us/excel/functions/abs-function</ns0:v>
      </ns0:c>
      <ns0:c r="F21" s="11" t="str">
        <ns0:v>https://support.microsoft.com/en-us/excel/functions/abs-function</ns0:v>
      </ns0:c>
      <ns0:c r="G21" s="11" t="str">
        <ns0:v>https://support.microsoft.com/en-us/excel/functions/abs-function</ns0:v>
      </ns0:c>
      <ns0:c r="H21" s="11" t="str">
        <ns0:v>https://support.microsoft.com/en-us/excel/functions/abs-function</ns0:v>
      </ns0:c>
      <ns0:c r="I21" s="11" t="str">
        <ns0:v>https://support.microsoft.com/en-us/excel/functions/abs-function</ns0:v>
      </ns0:c>
      <ns0:c r="J21" s="11" t="str">
        <ns0:v>https://support.microsoft.com/en-us/excel/functions/abs-function</ns0:v>
      </ns0:c>
      <ns0:c r="K21" s="11" t="str">
        <ns0:v>https://support.microsoft.com/en-us/excel/functions/abs-function</ns0:v>
      </ns0:c>
      <ns0:c r="L21" s="11" t="str">
        <ns0:v>https://support.microsoft.com/en-us/excel/functions/abs-function</ns0:v>
      </ns0:c>
    </ns0:row>
    <ns0:row r="22" ht="42" customHeight="1">
      <ns0:c r="A22" s="11" t="str">
        <ns0:v>https://support.microsoft.com/en-us/excel/functions/sumproduct-function</ns0:v>
      </ns0:c>
      <ns0:c r="B22" s="11" t="str">
        <ns0:v>https://support.microsoft.com/en-us/excel/functions/sumproduct-function</ns0:v>
      </ns0:c>
      <ns0:c r="C22" s="11" t="str">
        <ns0:v>https://support.microsoft.com/en-us/excel/functions/sumproduct-function</ns0:v>
      </ns0:c>
      <ns0:c r="D22" s="11" t="str">
        <ns0:v>https://support.microsoft.com/en-us/excel/functions/sumproduct-function</ns0:v>
      </ns0:c>
      <ns0:c r="E22" s="11" t="str">
        <ns0:v>https://support.microsoft.com/en-us/excel/functions/sumproduct-function</ns0:v>
      </ns0:c>
      <ns0:c r="F22" s="11" t="str">
        <ns0:v>https://support.microsoft.com/en-us/excel/functions/sumproduct-function</ns0:v>
      </ns0:c>
      <ns0:c r="G22" s="11" t="str">
        <ns0:v>https://support.microsoft.com/en-us/excel/functions/sumproduct-function</ns0:v>
      </ns0:c>
      <ns0:c r="H22" s="11" t="str">
        <ns0:v>https://support.microsoft.com/en-us/excel/functions/sumproduct-function</ns0:v>
      </ns0:c>
      <ns0:c r="I22" s="11" t="str">
        <ns0:v>https://support.microsoft.com/en-us/excel/functions/sumproduct-function</ns0:v>
      </ns0:c>
      <ns0:c r="J22" s="11" t="str">
        <ns0:v>https://support.microsoft.com/en-us/excel/functions/sumproduct-function</ns0:v>
      </ns0:c>
      <ns0:c r="K22" s="11" t="str">
        <ns0:v>https://support.microsoft.com/en-us/excel/functions/sumproduct-function</ns0:v>
      </ns0:c>
      <ns0:c r="L22" s="11" t="str">
        <ns0:v>https://support.microsoft.com/en-us/excel/functions/sumproduct-function</ns0:v>
      </ns0:c>
    </ns0:row>
    <ns0:row r="23" ht="28" customHeight="1">
      <ns0:c r="A23" s="4"/>
      <ns0:c r="B23" s="4"/>
      <ns0:c r="C23" s="4"/>
      <ns0:c r="D23" s="4"/>
      <ns0:c r="E23" s="4"/>
      <ns0:c r="F23" s="4"/>
      <ns0:c r="G23" s="4"/>
      <ns0:c r="H23" s="4"/>
      <ns0:c r="I23" s="4"/>
      <ns0:c r="J23" s="4"/>
      <ns0:c r="K23" s="4"/>
      <ns0:c r="L23" s="4"/>
    </ns0:row>
  </ns0:sheetData>
  <ns0:mergeCells>
    <ns0:mergeCell ref="A1:L1"/>
    <ns0:mergeCell ref="A20:L20"/>
    <ns0:mergeCell ref="A21:L21"/>
    <ns0:mergeCell ref="A22:L22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42" customHeight="1">
      <ns0:c r="A1" s="6" t="str">
        <ns0:v>목표</ns0:v>
      </ns0:c>
      <ns0:c r="B1" s="6" t="str">
        <ns0:v>실제</ns0:v>
      </ns0:c>
      <ns0:c r="C1" s="6" t="str">
        <ns0:v>기준</ns0:v>
      </ns0:c>
      <ns0:c r="D1" s="6" t="str">
        <ns0:v>가중치</ns0:v>
      </ns0:c>
      <ns0:c r="E1" s="6" t="str">
        <ns0:v>수치판정</ns0:v>
      </ns0:c>
      <ns0:c r="F1" s="6" t="str">
        <ns0:v>가중판정</ns0:v>
      </ns0:c>
    </ns0:row>
    <ns0:row r="2" ht="28" customHeight="1">
      <ns0:c r="A2" s="4" t="n">
        <ns0:v>1000</ns0:v>
      </ns0:c>
      <ns0:c r="B2" s="4" t="n">
        <ns0:v>1149</ns0:v>
      </ns0:c>
      <ns0:c r="C2" s="4" t="n">
        <ns0:v>150</ns0:v>
      </ns0:c>
      <ns0:c r="D2" s="4" t="n">
        <ns0:v>1</ns0:v>
      </ns0:c>
      <ns0:c r="E2" s="4" t="str">
        <ns0:f>IF(COUNT(A2:B2)&lt;&gt;2,"입력오류",IF(NOT(ISNUMBER(C2)),"기준오류",IF(C2&lt;0,"기준오류",IF(ABS(B2-A2)&gt;C2,"검토","정상"))))</ns0:f>
        <ns0:v>정상</ns0:v>
      </ns0:c>
      <ns0:c r="F2" s="4" t="str">
        <ns0:f>IFERROR(IF(AND(ISNUMBER(D2),D2&gt;=0,D2=INT(D2)),"정상","가중치오류"),"가중치오류")</ns0:f>
        <ns0:v>정상</ns0:v>
      </ns0:c>
    </ns0:row>
    <ns0:row r="3" ht="28" customHeight="1">
      <ns0:c r="A3" s="4" t="n">
        <ns0:v>1000</ns0:v>
      </ns0:c>
      <ns0:c r="B3" s="4" t="n">
        <ns0:v>1150</ns0:v>
      </ns0:c>
      <ns0:c r="C3" s="4" t="n">
        <ns0:v>150</ns0:v>
      </ns0:c>
      <ns0:c r="D3" s="4" t="n">
        <ns0:v>1</ns0:v>
      </ns0:c>
      <ns0:c r="E3" s="4" t="str">
        <ns0:f>IF(COUNT(A3:B3)&lt;&gt;2,"입력오류",IF(NOT(ISNUMBER(C3)),"기준오류",IF(C3&lt;0,"기준오류",IF(ABS(B3-A3)&gt;C3,"검토","정상"))))</ns0:f>
        <ns0:v>정상</ns0:v>
      </ns0:c>
      <ns0:c r="F3" s="4" t="str">
        <ns0:f>IFERROR(IF(AND(ISNUMBER(D3),D3&gt;=0,D3=INT(D3)),"정상","가중치오류"),"가중치오류")</ns0:f>
        <ns0:v>정상</ns0:v>
      </ns0:c>
    </ns0:row>
    <ns0:row r="4" ht="28" customHeight="1">
      <ns0:c r="A4" s="4" t="n">
        <ns0:v>1000</ns0:v>
      </ns0:c>
      <ns0:c r="B4" s="4" t="n">
        <ns0:v>1151</ns0:v>
      </ns0:c>
      <ns0:c r="C4" s="4" t="n">
        <ns0:v>150</ns0:v>
      </ns0:c>
      <ns0:c r="D4" s="4" t="n">
        <ns0:v>1</ns0:v>
      </ns0:c>
      <ns0:c r="E4" s="4" t="str">
        <ns0:f>IF(COUNT(A4:B4)&lt;&gt;2,"입력오류",IF(NOT(ISNUMBER(C4)),"기준오류",IF(C4&lt;0,"기준오류",IF(ABS(B4-A4)&gt;C4,"검토","정상"))))</ns0:f>
        <ns0:v>검토</ns0:v>
      </ns0:c>
      <ns0:c r="F4" s="4" t="str">
        <ns0:f>IFERROR(IF(AND(ISNUMBER(D4),D4&gt;=0,D4=INT(D4)),"정상","가중치오류"),"가중치오류")</ns0:f>
        <ns0:v>정상</ns0:v>
      </ns0:c>
    </ns0:row>
    <ns0:row r="5" ht="28" customHeight="1">
      <ns0:c r="A5" s="4"/>
      <ns0:c r="B5" s="4" t="n">
        <ns0:v>1151</ns0:v>
      </ns0:c>
      <ns0:c r="C5" s="4" t="n">
        <ns0:v>150</ns0:v>
      </ns0:c>
      <ns0:c r="D5" s="4" t="n">
        <ns0:v>1</ns0:v>
      </ns0:c>
      <ns0:c r="E5" s="4" t="str">
        <ns0:f>IF(COUNT(A5:B5)&lt;&gt;2,"입력오류",IF(NOT(ISNUMBER(C5)),"기준오류",IF(C5&lt;0,"기준오류",IF(ABS(B5-A5)&gt;C5,"검토","정상"))))</ns0:f>
        <ns0:v>입력오류</ns0:v>
      </ns0:c>
      <ns0:c r="F5" s="4" t="str">
        <ns0:f>IFERROR(IF(AND(ISNUMBER(D5),D5&gt;=0,D5=INT(D5)),"정상","가중치오류"),"가중치오류")</ns0:f>
        <ns0:v>정상</ns0:v>
      </ns0:c>
    </ns0:row>
    <ns0:row r="6" ht="28" customHeight="1">
      <ns0:c r="A6" s="4" t="n">
        <ns0:v>1000</ns0:v>
      </ns0:c>
      <ns0:c r="B6" s="4" t="n">
        <ns0:v>1151</ns0:v>
      </ns0:c>
      <ns0:c r="C6" s="4"/>
      <ns0:c r="D6" s="4" t="n">
        <ns0:v>1</ns0:v>
      </ns0:c>
      <ns0:c r="E6" s="4" t="str">
        <ns0:f>IF(COUNT(A6:B6)&lt;&gt;2,"입력오류",IF(NOT(ISNUMBER(C6)),"기준오류",IF(C6&lt;0,"기준오류",IF(ABS(B6-A6)&gt;C6,"검토","정상"))))</ns0:f>
        <ns0:v>기준오류</ns0:v>
      </ns0:c>
      <ns0:c r="F6" s="4" t="str">
        <ns0:f>IFERROR(IF(AND(ISNUMBER(D6),D6&gt;=0,D6=INT(D6)),"정상","가중치오류"),"가중치오류")</ns0:f>
        <ns0:v>정상</ns0:v>
      </ns0:c>
    </ns0:row>
    <ns0:row r="7" ht="28" customHeight="1">
      <ns0:c r="A7" s="4" t="n">
        <ns0:v>1000</ns0:v>
      </ns0:c>
      <ns0:c r="B7" s="4" t="n">
        <ns0:v>1151</ns0:v>
      </ns0:c>
      <ns0:c r="C7" s="4" t="n">
        <ns0:v>150</ns0:v>
      </ns0:c>
      <ns0:c r="D7" s="4" t="n">
        <ns0:v>-1</ns0:v>
      </ns0:c>
      <ns0:c r="E7" s="4" t="str">
        <ns0:f>IF(COUNT(A7:B7)&lt;&gt;2,"입력오류",IF(NOT(ISNUMBER(C7)),"기준오류",IF(C7&lt;0,"기준오류",IF(ABS(B7-A7)&gt;C7,"검토","정상"))))</ns0:f>
        <ns0:v>검토</ns0:v>
      </ns0:c>
      <ns0:c r="F7" s="4" t="str">
        <ns0:f>IFERROR(IF(AND(ISNUMBER(D7),D7&gt;=0,D7=INT(D7)),"정상","가중치오류"),"가중치오류")</ns0:f>
        <ns0:v>가중치오류</ns0:v>
      </ns0:c>
    </ns0:row>
    <ns0:row r="8" ht="28" customHeight="1">
      <ns0:c r="A8" s="4" t="n">
        <ns0:v>1000</ns0:v>
      </ns0:c>
      <ns0:c r="B8" s="4" t="n">
        <ns0:v>1151</ns0:v>
      </ns0:c>
      <ns0:c r="C8" s="4" t="n">
        <ns0:v>150</ns0:v>
      </ns0:c>
      <ns0:c r="D8" s="4" t="n">
        <ns0:v>1.5</ns0:v>
      </ns0:c>
      <ns0:c r="E8" s="4" t="str">
        <ns0:f>IF(COUNT(A8:B8)&lt;&gt;2,"입력오류",IF(NOT(ISNUMBER(C8)),"기준오류",IF(C8&lt;0,"기준오류",IF(ABS(B8-A8)&gt;C8,"검토","정상"))))</ns0:f>
        <ns0:v>검토</ns0:v>
      </ns0:c>
      <ns0:c r="F8" s="4" t="str">
        <ns0:f>IFERROR(IF(AND(ISNUMBER(D8),D8&gt;=0,D8=INT(D8)),"정상","가중치오류"),"가중치오류")</ns0:f>
        <ns0:v>가중치오류</ns0:v>
      </ns0:c>
    </ns0:row>
    <ns0:row r="9" ht="28" customHeight="1">
      <ns0:c r="A9" s="4" t="n">
        <ns0:v>0</ns0:v>
      </ns0:c>
      <ns0:c r="B9" s="4" t="n">
        <ns0:v>0</ns0:v>
      </ns0:c>
      <ns0:c r="C9" s="4" t="n">
        <ns0:v>150</ns0:v>
      </ns0:c>
      <ns0:c r="D9" s="4" t="n">
        <ns0:v>0</ns0:v>
      </ns0:c>
      <ns0:c r="E9" s="4" t="str">
        <ns0:f>IF(COUNT(A9:B9)&lt;&gt;2,"입력오류",IF(NOT(ISNUMBER(C9)),"기준오류",IF(C9&lt;0,"기준오류",IF(ABS(B9-A9)&gt;C9,"검토","정상"))))</ns0:f>
        <ns0:v>정상</ns0:v>
      </ns0:c>
      <ns0:c r="F9" s="4" t="str">
        <ns0:f>IFERROR(IF(AND(ISNUMBER(D9),D9&gt;=0,D9=INT(D9)),"정상","가중치오류"),"가중치오류")</ns0:f>
        <ns0:v>정상</ns0:v>
      </ns0:c>
    </ns0:row>
    <ns0:row r="10" ht="28" customHeight="1">
      <ns0:c r="A10" s="4"/>
      <ns0:c r="B10" s="4"/>
      <ns0:c r="C10" s="4"/>
      <ns0:c r="D10" s="4"/>
      <ns0:c r="E10" s="4"/>
      <ns0:c r="F10" s="4"/>
    </ns0:row>
    <ns0:row r="11" ht="42" customHeight="1">
      <ns0:c r="A11" s="11" t="str">
        <ns0:v>기준과 같은150은 정상,151은 검토. 오류 판정은 정상 계산과 구분합니다.</ns0:v>
      </ns0:c>
      <ns0:c r="B11" s="11" t="str">
        <ns0:v>기준과 같은150은 정상,151은 검토. 오류 판정은 정상 계산과 구분합니다.</ns0:v>
      </ns0:c>
      <ns0:c r="C11" s="11" t="str">
        <ns0:v>기준과 같은150은 정상,151은 검토. 오류 판정은 정상 계산과 구분합니다.</ns0:v>
      </ns0:c>
      <ns0:c r="D11" s="11" t="str">
        <ns0:v>기준과 같은150은 정상,151은 검토. 오류 판정은 정상 계산과 구분합니다.</ns0:v>
      </ns0:c>
      <ns0:c r="E11" s="11" t="str">
        <ns0:v>기준과 같은150은 정상,151은 검토. 오류 판정은 정상 계산과 구분합니다.</ns0:v>
      </ns0:c>
      <ns0:c r="F11" s="11" t="str">
        <ns0:v>기준과 같은150은 정상,151은 검토. 오류 판정은 정상 계산과 구분합니다.</ns0:v>
      </ns0:c>
    </ns0:row>
    <ns0:row r="12" ht="28" customHeight="1">
      <ns0:c r="A12" s="4"/>
      <ns0:c r="B12" s="4"/>
      <ns0:c r="C12" s="4"/>
      <ns0:c r="D12" s="4"/>
      <ns0:c r="E12" s="4"/>
      <ns0:c r="F12" s="4"/>
    </ns0:row>
  </ns0:sheetData>
  <ns0:mergeCells>
    <ns0:mergeCell ref="A11:F11"/>
  </ns0:mergeCells>
  <ns0:pageMargins left="0.7" right="0.7" top="0.75" bottom="0.75" header="0.3" footer="0.3"/>
</ns0:worksheet>
</file>