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0c61fe4f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2개월" sheetId="1" r:id="Re56e12aafaad4f3a"/>
    <x:sheet xmlns:r="http://schemas.openxmlformats.org/officeDocument/2006/relationships" name="납기경계" sheetId="2" r:id="R7f1cfbc98c8c49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968c1d4a24b11" /><Relationship Type="http://schemas.openxmlformats.org/officeDocument/2006/relationships/theme" Target="/xl/theme/theme1.xml" Id="Ra8d2522cd3c44d54" /><Relationship Type="http://schemas.openxmlformats.org/officeDocument/2006/relationships/sharedStrings" Target="/xl/sharedStrings.xml" Id="Rba974d4027c845d6" /><Relationship Type="http://schemas.openxmlformats.org/officeDocument/2006/relationships/worksheet" Target="/xl/worksheets/sheet1.xml" Id="Re56e12aafaad4f3a" /><Relationship Type="http://schemas.openxmlformats.org/officeDocument/2006/relationships/worksheet" Target="/xl/worksheets/sheet2.xml" Id="R7f1cfbc98c8c49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28" customHeight="1">
      <ns0:c r="A1" s="3" t="str">
        <ns0:v>가상 기준일</ns0:v>
      </ns0:c>
      <ns0:c r="B1" s="6" t="n">
        <ns0:v>46037</ns0:v>
      </ns0:c>
      <ns0:c r="C1" s="3"/>
      <ns0:c r="D1" s="3"/>
      <ns0:c r="E1" s="3"/>
      <ns0:c r="F1" s="3"/>
      <ns0:c r="G1" s="3"/>
      <ns0:c r="H1" s="3"/>
    </ns0:row>
    <ns0:row r="2" ht="28" customHeight="1">
      <ns0:c r="A2" s="3" t="str">
        <ns0:v>입력 상태</ns0:v>
      </ns0:c>
      <ns0:c r="B2" s="3" t="str">
        <ns0:f>IF(NOT(ISNUMBER(B1)),"날짜 확인",IF(OR(B1&lt;1,B1&lt;&gt;INT(B1)),"날짜 확인","계산"))</ns0:f>
        <ns0:v>계산</ns0:v>
      </ns0:c>
      <ns0:c r="C2" s="3"/>
      <ns0:c r="D2" s="3"/>
      <ns0:c r="E2" s="3"/>
      <ns0:c r="F2" s="3"/>
      <ns0:c r="G2" s="3"/>
      <ns0:c r="H2" s="3"/>
    </ns0:row>
    <ns0:row r="3" ht="28" customHeight="1">
      <ns0:c r="A3" s="3"/>
      <ns0:c r="B3" s="3"/>
      <ns0:c r="C3" s="3"/>
      <ns0:c r="D3" s="3"/>
      <ns0:c r="E3" s="3"/>
      <ns0:c r="F3" s="3"/>
      <ns0:c r="G3" s="3"/>
      <ns0:c r="H3" s="3"/>
    </ns0:row>
    <ns0:row r="4" ht="42" customHeight="1">
      <ns0:c r="A4" s="5" t="str">
        <ns0:v>월 오프셋</ns0:v>
      </ns0:c>
      <ns0:c r="B4" s="5" t="str">
        <ns0:v>월초</ns0:v>
      </ns0:c>
      <ns0:c r="C4" s="5" t="str">
        <ns0:v>월말</ns0:v>
      </ns0:c>
      <ns0:c r="D4" s="5" t="str">
        <ns0:v>일수</ns0:v>
      </ns0:c>
      <ns0:c r="E4" s="5" t="str">
        <ns0:v>고정 월말</ns0:v>
      </ns0:c>
      <ns0:c r="F4" s="5" t="str">
        <ns0:v>대조</ns0:v>
      </ns0:c>
      <ns0:c r="G4" s="3" t="str">
        <ns0:v>요약</ns0:v>
      </ns0:c>
      <ns0:c r="H4" s="3" t="str">
        <ns0:v>계산</ns0:v>
      </ns0:c>
    </ns0:row>
    <ns0:row r="5" ht="28" customHeight="1">
      <ns0:c r="A5" s="3" t="n">
        <ns0:v>0</ns0:v>
      </ns0:c>
      <ns0:c r="B5" s="6" t="n">
        <ns0:f>IF($B$2="계산",EOMONTH($B$1,A5-1)+1,"날짜 확인")</ns0:f>
        <ns0:v>46023</ns0:v>
      </ns0:c>
      <ns0:c r="C5" s="6" t="n">
        <ns0:f>IF($B$2="계산",EOMONTH($B$1,A5),"날짜 확인")</ns0:f>
        <ns0:v>46053</ns0:v>
      </ns0:c>
      <ns0:c r="D5" s="3" t="n">
        <ns0:f>IF($B$2="계산",C5-B5+1,"날짜 확인")</ns0:f>
        <ns0:v>31</ns0:v>
      </ns0:c>
      <ns0:c r="E5" s="6" t="n">
        <ns0:v>46053</ns0:v>
      </ns0:c>
      <ns0:c r="F5" s="3" t="b">
        <ns0:f>C5=E5</ns0:f>
        <ns0:v>1</ns0:v>
      </ns0:c>
      <ns0:c r="G5" s="3" t="str">
        <ns0:v>날짜 수</ns0:v>
      </ns0:c>
      <ns0:c r="H5" s="3" t="n">
        <ns0:f>COUNT(C5:C16)</ns0:f>
        <ns0:v>12</ns0:v>
      </ns0:c>
    </ns0:row>
    <ns0:row r="6" ht="28" customHeight="1">
      <ns0:c r="A6" s="3" t="n">
        <ns0:v>1</ns0:v>
      </ns0:c>
      <ns0:c r="B6" s="6" t="n">
        <ns0:f>IF($B$2="계산",EOMONTH($B$1,A6-1)+1,"날짜 확인")</ns0:f>
        <ns0:v>46054</ns0:v>
      </ns0:c>
      <ns0:c r="C6" s="6" t="n">
        <ns0:f>IF($B$2="계산",EOMONTH($B$1,A6),"날짜 확인")</ns0:f>
        <ns0:v>46081</ns0:v>
      </ns0:c>
      <ns0:c r="D6" s="3" t="n">
        <ns0:f>IF($B$2="계산",C6-B6+1,"날짜 확인")</ns0:f>
        <ns0:v>28</ns0:v>
      </ns0:c>
      <ns0:c r="E6" s="6" t="n">
        <ns0:v>46081</ns0:v>
      </ns0:c>
      <ns0:c r="F6" s="3" t="b">
        <ns0:f>C6=E6</ns0:f>
        <ns0:v>1</ns0:v>
      </ns0:c>
      <ns0:c r="G6" s="3" t="str">
        <ns0:v>일수 합</ns0:v>
      </ns0:c>
      <ns0:c r="H6" s="3" t="n">
        <ns0:f>IF(COUNT(D5:D16)=12,SUM(D5:D16),"계산 보류")</ns0:f>
        <ns0:v>365</ns0:v>
      </ns0:c>
    </ns0:row>
    <ns0:row r="7" ht="28" customHeight="1">
      <ns0:c r="A7" s="3" t="n">
        <ns0:v>2</ns0:v>
      </ns0:c>
      <ns0:c r="B7" s="6" t="n">
        <ns0:f>IF($B$2="계산",EOMONTH($B$1,A7-1)+1,"날짜 확인")</ns0:f>
        <ns0:v>46082</ns0:v>
      </ns0:c>
      <ns0:c r="C7" s="6" t="n">
        <ns0:f>IF($B$2="계산",EOMONTH($B$1,A7),"날짜 확인")</ns0:f>
        <ns0:v>46112</ns0:v>
      </ns0:c>
      <ns0:c r="D7" s="3" t="n">
        <ns0:f>IF($B$2="계산",C7-B7+1,"날짜 확인")</ns0:f>
        <ns0:v>31</ns0:v>
      </ns0:c>
      <ns0:c r="E7" s="6" t="n">
        <ns0:v>46112</ns0:v>
      </ns0:c>
      <ns0:c r="F7" s="3" t="b">
        <ns0:f>C7=E7</ns0:f>
        <ns0:v>1</ns0:v>
      </ns0:c>
      <ns0:c r="G7" s="3" t="str">
        <ns0:v>일치 행</ns0:v>
      </ns0:c>
      <ns0:c r="H7" s="3" t="n">
        <ns0:f>COUNTIF(F5:F16,TRUE)</ns0:f>
        <ns0:v>12</ns0:v>
      </ns0:c>
    </ns0:row>
    <ns0:row r="8" ht="28" customHeight="1">
      <ns0:c r="A8" s="3" t="n">
        <ns0:v>3</ns0:v>
      </ns0:c>
      <ns0:c r="B8" s="6" t="n">
        <ns0:f>IF($B$2="계산",EOMONTH($B$1,A8-1)+1,"날짜 확인")</ns0:f>
        <ns0:v>46113</ns0:v>
      </ns0:c>
      <ns0:c r="C8" s="6" t="n">
        <ns0:f>IF($B$2="계산",EOMONTH($B$1,A8),"날짜 확인")</ns0:f>
        <ns0:v>46142</ns0:v>
      </ns0:c>
      <ns0:c r="D8" s="3" t="n">
        <ns0:f>IF($B$2="계산",C8-B8+1,"날짜 확인")</ns0:f>
        <ns0:v>30</ns0:v>
      </ns0:c>
      <ns0:c r="E8" s="6" t="n">
        <ns0:v>46142</ns0:v>
      </ns0:c>
      <ns0:c r="F8" s="3" t="b">
        <ns0:f>C8=E8</ns0:f>
        <ns0:v>1</ns0:v>
      </ns0:c>
      <ns0:c r="G8" s="3"/>
      <ns0:c r="H8" s="3"/>
    </ns0:row>
    <ns0:row r="9" ht="28" customHeight="1">
      <ns0:c r="A9" s="3" t="n">
        <ns0:v>4</ns0:v>
      </ns0:c>
      <ns0:c r="B9" s="6" t="n">
        <ns0:f>IF($B$2="계산",EOMONTH($B$1,A9-1)+1,"날짜 확인")</ns0:f>
        <ns0:v>46143</ns0:v>
      </ns0:c>
      <ns0:c r="C9" s="6" t="n">
        <ns0:f>IF($B$2="계산",EOMONTH($B$1,A9),"날짜 확인")</ns0:f>
        <ns0:v>46173</ns0:v>
      </ns0:c>
      <ns0:c r="D9" s="3" t="n">
        <ns0:f>IF($B$2="계산",C9-B9+1,"날짜 확인")</ns0:f>
        <ns0:v>31</ns0:v>
      </ns0:c>
      <ns0:c r="E9" s="6" t="n">
        <ns0:v>46173</ns0:v>
      </ns0:c>
      <ns0:c r="F9" s="3" t="b">
        <ns0:f>C9=E9</ns0:f>
        <ns0:v>1</ns0:v>
      </ns0:c>
      <ns0:c r="G9" s="3"/>
      <ns0:c r="H9" s="3"/>
    </ns0:row>
    <ns0:row r="10" ht="28" customHeight="1">
      <ns0:c r="A10" s="3" t="n">
        <ns0:v>5</ns0:v>
      </ns0:c>
      <ns0:c r="B10" s="6" t="n">
        <ns0:f>IF($B$2="계산",EOMONTH($B$1,A10-1)+1,"날짜 확인")</ns0:f>
        <ns0:v>46174</ns0:v>
      </ns0:c>
      <ns0:c r="C10" s="6" t="n">
        <ns0:f>IF($B$2="계산",EOMONTH($B$1,A10),"날짜 확인")</ns0:f>
        <ns0:v>46203</ns0:v>
      </ns0:c>
      <ns0:c r="D10" s="3" t="n">
        <ns0:f>IF($B$2="계산",C10-B10+1,"날짜 확인")</ns0:f>
        <ns0:v>30</ns0:v>
      </ns0:c>
      <ns0:c r="E10" s="6" t="n">
        <ns0:v>46203</ns0:v>
      </ns0:c>
      <ns0:c r="F10" s="3" t="b">
        <ns0:f>C10=E10</ns0:f>
        <ns0:v>1</ns0:v>
      </ns0:c>
      <ns0:c r="G10" s="3"/>
      <ns0:c r="H10" s="3"/>
    </ns0:row>
    <ns0:row r="11" ht="28" customHeight="1">
      <ns0:c r="A11" s="3" t="n">
        <ns0:v>6</ns0:v>
      </ns0:c>
      <ns0:c r="B11" s="6" t="n">
        <ns0:f>IF($B$2="계산",EOMONTH($B$1,A11-1)+1,"날짜 확인")</ns0:f>
        <ns0:v>46204</ns0:v>
      </ns0:c>
      <ns0:c r="C11" s="6" t="n">
        <ns0:f>IF($B$2="계산",EOMONTH($B$1,A11),"날짜 확인")</ns0:f>
        <ns0:v>46234</ns0:v>
      </ns0:c>
      <ns0:c r="D11" s="3" t="n">
        <ns0:f>IF($B$2="계산",C11-B11+1,"날짜 확인")</ns0:f>
        <ns0:v>31</ns0:v>
      </ns0:c>
      <ns0:c r="E11" s="6" t="n">
        <ns0:v>46234</ns0:v>
      </ns0:c>
      <ns0:c r="F11" s="3" t="b">
        <ns0:f>C11=E11</ns0:f>
        <ns0:v>1</ns0:v>
      </ns0:c>
      <ns0:c r="G11" s="3"/>
      <ns0:c r="H11" s="3"/>
    </ns0:row>
    <ns0:row r="12" ht="28" customHeight="1">
      <ns0:c r="A12" s="3" t="n">
        <ns0:v>7</ns0:v>
      </ns0:c>
      <ns0:c r="B12" s="6" t="n">
        <ns0:f>IF($B$2="계산",EOMONTH($B$1,A12-1)+1,"날짜 확인")</ns0:f>
        <ns0:v>46235</ns0:v>
      </ns0:c>
      <ns0:c r="C12" s="6" t="n">
        <ns0:f>IF($B$2="계산",EOMONTH($B$1,A12),"날짜 확인")</ns0:f>
        <ns0:v>46265</ns0:v>
      </ns0:c>
      <ns0:c r="D12" s="3" t="n">
        <ns0:f>IF($B$2="계산",C12-B12+1,"날짜 확인")</ns0:f>
        <ns0:v>31</ns0:v>
      </ns0:c>
      <ns0:c r="E12" s="6" t="n">
        <ns0:v>46265</ns0:v>
      </ns0:c>
      <ns0:c r="F12" s="3" t="b">
        <ns0:f>C12=E12</ns0:f>
        <ns0:v>1</ns0:v>
      </ns0:c>
      <ns0:c r="G12" s="3"/>
      <ns0:c r="H12" s="3"/>
    </ns0:row>
    <ns0:row r="13" ht="28" customHeight="1">
      <ns0:c r="A13" s="3" t="n">
        <ns0:v>8</ns0:v>
      </ns0:c>
      <ns0:c r="B13" s="6" t="n">
        <ns0:f>IF($B$2="계산",EOMONTH($B$1,A13-1)+1,"날짜 확인")</ns0:f>
        <ns0:v>46266</ns0:v>
      </ns0:c>
      <ns0:c r="C13" s="6" t="n">
        <ns0:f>IF($B$2="계산",EOMONTH($B$1,A13),"날짜 확인")</ns0:f>
        <ns0:v>46295</ns0:v>
      </ns0:c>
      <ns0:c r="D13" s="3" t="n">
        <ns0:f>IF($B$2="계산",C13-B13+1,"날짜 확인")</ns0:f>
        <ns0:v>30</ns0:v>
      </ns0:c>
      <ns0:c r="E13" s="6" t="n">
        <ns0:v>46295</ns0:v>
      </ns0:c>
      <ns0:c r="F13" s="3" t="b">
        <ns0:f>C13=E13</ns0:f>
        <ns0:v>1</ns0:v>
      </ns0:c>
      <ns0:c r="G13" s="3"/>
      <ns0:c r="H13" s="3"/>
    </ns0:row>
    <ns0:row r="14" ht="28" customHeight="1">
      <ns0:c r="A14" s="3" t="n">
        <ns0:v>9</ns0:v>
      </ns0:c>
      <ns0:c r="B14" s="6" t="n">
        <ns0:f>IF($B$2="계산",EOMONTH($B$1,A14-1)+1,"날짜 확인")</ns0:f>
        <ns0:v>46296</ns0:v>
      </ns0:c>
      <ns0:c r="C14" s="6" t="n">
        <ns0:f>IF($B$2="계산",EOMONTH($B$1,A14),"날짜 확인")</ns0:f>
        <ns0:v>46326</ns0:v>
      </ns0:c>
      <ns0:c r="D14" s="3" t="n">
        <ns0:f>IF($B$2="계산",C14-B14+1,"날짜 확인")</ns0:f>
        <ns0:v>31</ns0:v>
      </ns0:c>
      <ns0:c r="E14" s="6" t="n">
        <ns0:v>46326</ns0:v>
      </ns0:c>
      <ns0:c r="F14" s="3" t="b">
        <ns0:f>C14=E14</ns0:f>
        <ns0:v>1</ns0:v>
      </ns0:c>
      <ns0:c r="G14" s="3"/>
      <ns0:c r="H14" s="3"/>
    </ns0:row>
    <ns0:row r="15" ht="28" customHeight="1">
      <ns0:c r="A15" s="3" t="n">
        <ns0:v>10</ns0:v>
      </ns0:c>
      <ns0:c r="B15" s="6" t="n">
        <ns0:f>IF($B$2="계산",EOMONTH($B$1,A15-1)+1,"날짜 확인")</ns0:f>
        <ns0:v>46327</ns0:v>
      </ns0:c>
      <ns0:c r="C15" s="6" t="n">
        <ns0:f>IF($B$2="계산",EOMONTH($B$1,A15),"날짜 확인")</ns0:f>
        <ns0:v>46356</ns0:v>
      </ns0:c>
      <ns0:c r="D15" s="3" t="n">
        <ns0:f>IF($B$2="계산",C15-B15+1,"날짜 확인")</ns0:f>
        <ns0:v>30</ns0:v>
      </ns0:c>
      <ns0:c r="E15" s="6" t="n">
        <ns0:v>46356</ns0:v>
      </ns0:c>
      <ns0:c r="F15" s="3" t="b">
        <ns0:f>C15=E15</ns0:f>
        <ns0:v>1</ns0:v>
      </ns0:c>
      <ns0:c r="G15" s="3"/>
      <ns0:c r="H15" s="3"/>
    </ns0:row>
    <ns0:row r="16" ht="28" customHeight="1">
      <ns0:c r="A16" s="3" t="n">
        <ns0:v>11</ns0:v>
      </ns0:c>
      <ns0:c r="B16" s="6" t="n">
        <ns0:f>IF($B$2="계산",EOMONTH($B$1,A16-1)+1,"날짜 확인")</ns0:f>
        <ns0:v>46357</ns0:v>
      </ns0:c>
      <ns0:c r="C16" s="6" t="n">
        <ns0:f>IF($B$2="계산",EOMONTH($B$1,A16),"날짜 확인")</ns0:f>
        <ns0:v>46387</ns0:v>
      </ns0:c>
      <ns0:c r="D16" s="3" t="n">
        <ns0:f>IF($B$2="계산",C16-B16+1,"날짜 확인")</ns0:f>
        <ns0:v>31</ns0:v>
      </ns0:c>
      <ns0:c r="E16" s="6" t="n">
        <ns0:v>46387</ns0:v>
      </ns0:c>
      <ns0:c r="F16" s="3" t="b">
        <ns0:f>C16=E16</ns0:f>
        <ns0:v>1</ns0:v>
      </ns0:c>
      <ns0:c r="G16" s="3"/>
      <ns0:c r="H16" s="3"/>
    </ns0:row>
    <ns0:row r="17" ht="28" customHeight="1">
      <ns0:c r="A17" s="3"/>
      <ns0:c r="B17" s="3"/>
      <ns0:c r="C17" s="3"/>
      <ns0:c r="D17" s="3"/>
      <ns0:c r="E17" s="3"/>
      <ns0:c r="F17" s="3"/>
      <ns0:c r="G17" s="3"/>
      <ns0:c r="H17" s="3"/>
    </ns0:row>
    <ns0:row r="18" ht="28" customHeight="1">
      <ns0:c r="A18" s="3"/>
      <ns0:c r="B18" s="3"/>
      <ns0:c r="C18" s="3"/>
      <ns0:c r="D18" s="3"/>
      <ns0:c r="E18" s="3"/>
      <ns0:c r="F18" s="3"/>
      <ns0:c r="G18" s="3"/>
      <ns0:c r="H18" s="3"/>
    </ns0:row>
    <ns0:row r="19" ht="40" customHeight="1">
      <ns0:c r="A19" s="8" t="str">
        <ns0:v>기본2026년12개월입니다. 기준연도 변경 시 고정 기대월말 E열은 그대로 남습니다.</ns0:v>
      </ns0:c>
      <ns0:c r="B19" s="8" t="str">
        <ns0:v>기본2026년12개월입니다. 기준연도 변경 시 고정 기대월말 E열은 그대로 남습니다.</ns0:v>
      </ns0:c>
      <ns0:c r="C19" s="8" t="str">
        <ns0:v>기본2026년12개월입니다. 기준연도 변경 시 고정 기대월말 E열은 그대로 남습니다.</ns0:v>
      </ns0:c>
      <ns0:c r="D19" s="8" t="str">
        <ns0:v>기본2026년12개월입니다. 기준연도 변경 시 고정 기대월말 E열은 그대로 남습니다.</ns0:v>
      </ns0:c>
      <ns0:c r="E19" s="8" t="str">
        <ns0:v>기본2026년12개월입니다. 기준연도 변경 시 고정 기대월말 E열은 그대로 남습니다.</ns0:v>
      </ns0:c>
      <ns0:c r="F19" s="8" t="str">
        <ns0:v>기본2026년12개월입니다. 기준연도 변경 시 고정 기대월말 E열은 그대로 남습니다.</ns0:v>
      </ns0:c>
      <ns0:c r="G19" s="8" t="str">
        <ns0:v>기본2026년12개월입니다. 기준연도 변경 시 고정 기대월말 E열은 그대로 남습니다.</ns0:v>
      </ns0:c>
      <ns0:c r="H19" s="8" t="str">
        <ns0:v>기본2026년12개월입니다. 기준연도 변경 시 고정 기대월말 E열은 그대로 남습니다.</ns0:v>
      </ns0:c>
    </ns0:row>
    <ns0:row r="20" ht="40" customHeight="1">
      <ns0:c r="A20" s="8" t="str">
        <ns0:v>https://support.microsoft.com/en-us/excel/functions/eomonth-function</ns0:v>
      </ns0:c>
      <ns0:c r="B20" s="8" t="str">
        <ns0:v>https://support.microsoft.com/en-us/excel/functions/eomonth-function</ns0:v>
      </ns0:c>
      <ns0:c r="C20" s="8" t="str">
        <ns0:v>https://support.microsoft.com/en-us/excel/functions/eomonth-function</ns0:v>
      </ns0:c>
      <ns0:c r="D20" s="8" t="str">
        <ns0:v>https://support.microsoft.com/en-us/excel/functions/eomonth-function</ns0:v>
      </ns0:c>
      <ns0:c r="E20" s="8" t="str">
        <ns0:v>https://support.microsoft.com/en-us/excel/functions/eomonth-function</ns0:v>
      </ns0:c>
      <ns0:c r="F20" s="8" t="str">
        <ns0:v>https://support.microsoft.com/en-us/excel/functions/eomonth-function</ns0:v>
      </ns0:c>
      <ns0:c r="G20" s="8" t="str">
        <ns0:v>https://support.microsoft.com/en-us/excel/functions/eomonth-function</ns0:v>
      </ns0:c>
      <ns0:c r="H20" s="8" t="str">
        <ns0:v>https://support.microsoft.com/en-us/excel/functions/eomonth-function</ns0:v>
      </ns0:c>
    </ns0:row>
    <ns0:row r="21" ht="28" customHeight="1">
      <ns0:c r="A21" s="3"/>
      <ns0:c r="B21" s="3"/>
      <ns0:c r="C21" s="3"/>
      <ns0:c r="D21" s="3"/>
      <ns0:c r="E21" s="3"/>
      <ns0:c r="F21" s="3"/>
      <ns0:c r="G21" s="3"/>
      <ns0:c r="H21" s="3"/>
    </ns0:row>
    <ns0:row r="22" ht="28" customHeight="1">
      <ns0:c r="A22" s="3"/>
      <ns0:c r="B22" s="3"/>
      <ns0:c r="C22" s="3"/>
      <ns0:c r="D22" s="3"/>
      <ns0:c r="E22" s="3"/>
      <ns0:c r="F22" s="3"/>
      <ns0:c r="G22" s="3"/>
      <ns0:c r="H22" s="3"/>
    </ns0:row>
  </ns0:sheetData>
  <ns0:mergeCells>
    <ns0:mergeCell ref="A19:H19"/>
    <ns0:mergeCell ref="A20:H20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</ns0:cols>
  <ns0:sheetData>
    <ns0:row r="1" ht="28" customHeight="1">
      <ns0:c r="A1" s="3" t="str">
        <ns0:v>가상 휴일</ns0:v>
      </ns0:c>
      <ns0:c r="B1" s="6" t="n">
        <ns0:v>46237</ns0:v>
      </ns0:c>
      <ns0:c r="C1" s="3"/>
      <ns0:c r="D1" s="3"/>
      <ns0:c r="E1" s="3"/>
      <ns0:c r="F1" s="3"/>
      <ns0:c r="G1" s="3"/>
      <ns0:c r="H1" s="3"/>
      <ns0:c r="I1" s="3"/>
      <ns0:c r="J1" s="3"/>
    </ns0:row>
    <ns0:row r="2" ht="28" customHeight="1">
      <ns0:c r="A2" s="3" t="str">
        <ns0:v>휴일 입력</ns0:v>
      </ns0:c>
      <ns0:c r="B2" s="3" t="str">
        <ns0:f>IF(B1="","휴일 없음",IF(NOT(ISNUMBER(B1)),"날짜 확인",IF(OR(B1&lt;1,B1&lt;&gt;INT(B1)),"날짜 확인","계산")))</ns0:f>
        <ns0:v>계산</ns0:v>
      </ns0:c>
      <ns0:c r="C2" s="3"/>
      <ns0:c r="D2" s="3"/>
      <ns0:c r="E2" s="3"/>
      <ns0:c r="F2" s="3"/>
      <ns0:c r="G2" s="3"/>
      <ns0:c r="H2" s="3"/>
      <ns0:c r="I2" s="3"/>
      <ns0:c r="J2" s="3"/>
    </ns0:row>
    <ns0:row r="3" ht="28" customHeight="1">
      <ns0:c r="A3" s="3"/>
      <ns0:c r="B3" s="3"/>
      <ns0:c r="C3" s="3"/>
      <ns0:c r="D3" s="3"/>
      <ns0:c r="E3" s="3"/>
      <ns0:c r="F3" s="3"/>
      <ns0:c r="G3" s="3"/>
      <ns0:c r="H3" s="3"/>
      <ns0:c r="I3" s="3"/>
      <ns0:c r="J3" s="3"/>
    </ns0:row>
    <ns0:row r="4" ht="42" customHeight="1">
      <ns0:c r="A4" s="5" t="str">
        <ns0:v>가상 기준</ns0:v>
      </ns0:c>
      <ns0:c r="B4" s="5" t="str">
        <ns0:v>월말</ns0:v>
      </ns0:c>
      <ns0:c r="C4" s="5" t="str">
        <ns0:v>마지막 업무일</ns0:v>
      </ns0:c>
      <ns0:c r="D4" s="5" t="str">
        <ns0:v>이후2업무일</ns0:v>
      </ns0:c>
      <ns0:c r="E4" s="5" t="str">
        <ns0:v>이전2업무일</ns0:v>
      </ns0:c>
      <ns0:c r="F4" s="5" t="str">
        <ns0:v>기대 마지막</ns0:v>
      </ns0:c>
      <ns0:c r="G4" s="5" t="str">
        <ns0:v>기대 이후</ns0:v>
      </ns0:c>
      <ns0:c r="H4" s="5" t="str">
        <ns0:v>기대 이전</ns0:v>
      </ns0:c>
      <ns0:c r="I4" s="3"/>
      <ns0:c r="J4" s="3"/>
    </ns0:row>
    <ns0:row r="5" ht="28" customHeight="1">
      <ns0:c r="A5" s="6" t="n">
        <ns0:v>46218</ns0:v>
      </ns0:c>
      <ns0:c r="B5" s="6" t="n">
        <ns0:f>EOMONTH(A5,0)</ns0:f>
        <ns0:v>46234</ns0:v>
      </ns0:c>
      <ns0:c r="C5" s="6" t="n">
        <ns0:f>IF($B$2="날짜 확인","입력 확인",WORKDAY(B5+1,-1,$B$1))</ns0:f>
        <ns0:v>46234</ns0:v>
      </ns0:c>
      <ns0:c r="D5" s="6" t="n">
        <ns0:f>IF($B$2="날짜 확인","입력 확인",WORKDAY(B5,2,$B$1))</ns0:f>
        <ns0:v>46239</ns0:v>
      </ns0:c>
      <ns0:c r="E5" s="6" t="n">
        <ns0:f>IF($B$2="날짜 확인","입력 확인",WORKDAY(B5,-2,$B$1))</ns0:f>
        <ns0:v>46232</ns0:v>
      </ns0:c>
      <ns0:c r="F5" s="6" t="n">
        <ns0:v>46234</ns0:v>
      </ns0:c>
      <ns0:c r="G5" s="6" t="n">
        <ns0:v>46239</ns0:v>
      </ns0:c>
      <ns0:c r="H5" s="6" t="n">
        <ns0:v>46232</ns0:v>
      </ns0:c>
      <ns0:c r="I5" s="3"/>
      <ns0:c r="J5" s="3"/>
    </ns0:row>
    <ns0:row r="6" ht="28" customHeight="1">
      <ns0:c r="A6" s="6" t="n">
        <ns0:v>46068</ns0:v>
      </ns0:c>
      <ns0:c r="B6" s="6" t="n">
        <ns0:f>EOMONTH(A6,0)</ns0:f>
        <ns0:v>46081</ns0:v>
      </ns0:c>
      <ns0:c r="C6" s="6" t="n">
        <ns0:f>IF($B$2="날짜 확인","입력 확인",WORKDAY(B6+1,-1,$B$1))</ns0:f>
        <ns0:v>46080</ns0:v>
      </ns0:c>
      <ns0:c r="D6" s="6" t="n">
        <ns0:f>IF($B$2="날짜 확인","입력 확인",WORKDAY(B6,2,$B$1))</ns0:f>
        <ns0:v>46084</ns0:v>
      </ns0:c>
      <ns0:c r="E6" s="6" t="n">
        <ns0:f>IF($B$2="날짜 확인","입력 확인",WORKDAY(B6,-2,$B$1))</ns0:f>
        <ns0:v>46079</ns0:v>
      </ns0:c>
      <ns0:c r="F6" s="6" t="n">
        <ns0:v>46080</ns0:v>
      </ns0:c>
      <ns0:c r="G6" s="6" t="n">
        <ns0:v>46084</ns0:v>
      </ns0:c>
      <ns0:c r="H6" s="6" t="n">
        <ns0:v>46079</ns0:v>
      </ns0:c>
      <ns0:c r="I6" s="3"/>
      <ns0:c r="J6" s="3"/>
    </ns0:row>
    <ns0:row r="7" ht="28" customHeight="1">
      <ns0:c r="A7" s="6" t="n">
        <ns0:v>45337</ns0:v>
      </ns0:c>
      <ns0:c r="B7" s="6" t="n">
        <ns0:f>EOMONTH(A7,0)</ns0:f>
        <ns0:v>45351</ns0:v>
      </ns0:c>
      <ns0:c r="C7" s="6" t="n">
        <ns0:f>IF($B$2="날짜 확인","입력 확인",WORKDAY(B7+1,-1,$B$1))</ns0:f>
        <ns0:v>45351</ns0:v>
      </ns0:c>
      <ns0:c r="D7" s="6" t="n">
        <ns0:f>IF($B$2="날짜 확인","입력 확인",WORKDAY(B7,2,$B$1))</ns0:f>
        <ns0:v>45355</ns0:v>
      </ns0:c>
      <ns0:c r="E7" s="6" t="n">
        <ns0:f>IF($B$2="날짜 확인","입력 확인",WORKDAY(B7,-2,$B$1))</ns0:f>
        <ns0:v>45349</ns0:v>
      </ns0:c>
      <ns0:c r="F7" s="6" t="n">
        <ns0:v>45351</ns0:v>
      </ns0:c>
      <ns0:c r="G7" s="6" t="n">
        <ns0:v>45355</ns0:v>
      </ns0:c>
      <ns0:c r="H7" s="6" t="n">
        <ns0:v>45349</ns0:v>
      </ns0:c>
      <ns0:c r="I7" s="3"/>
      <ns0:c r="J7" s="3"/>
    </ns0:row>
    <ns0:row r="8" ht="28" customHeight="1">
      <ns0:c r="A8" s="3"/>
      <ns0:c r="B8" s="3"/>
      <ns0:c r="C8" s="3"/>
      <ns0:c r="D8" s="3"/>
      <ns0:c r="E8" s="3"/>
      <ns0:c r="F8" s="3"/>
      <ns0:c r="G8" s="3"/>
      <ns0:c r="H8" s="3"/>
      <ns0:c r="I8" s="3"/>
      <ns0:c r="J8" s="3"/>
    </ns0:row>
    <ns0:row r="9" ht="28" customHeight="1">
      <ns0:c r="A9" s="3"/>
      <ns0:c r="B9" s="3"/>
      <ns0:c r="C9" s="3"/>
      <ns0:c r="D9" s="3"/>
      <ns0:c r="E9" s="3"/>
      <ns0:c r="F9" s="3"/>
      <ns0:c r="G9" s="3"/>
      <ns0:c r="H9" s="3"/>
      <ns0:c r="I9" s="3"/>
      <ns0:c r="J9" s="3"/>
    </ns0:row>
    <ns0:row r="10" ht="28" customHeight="1">
      <ns0:c r="A10" s="3" t="str">
        <ns0:v>경계 기준일</ns0:v>
      </ns0:c>
      <ns0:c r="B10" s="3" t="str">
        <ns0:v>개월 수</ns0:v>
      </ns0:c>
      <ns0:c r="C10" s="3" t="str">
        <ns0:v>계산 월말</ns0:v>
      </ns0:c>
      <ns0:c r="D10" s="3" t="str">
        <ns0:v>고정 기대</ns0:v>
      </ns0:c>
      <ns0:c r="E10" s="3" t="str">
        <ns0:v>대조</ns0:v>
      </ns0:c>
      <ns0:c r="F10" s="3"/>
      <ns0:c r="G10" s="3"/>
      <ns0:c r="H10" s="3"/>
      <ns0:c r="I10" s="3"/>
      <ns0:c r="J10" s="3"/>
    </ns0:row>
    <ns0:row r="11" ht="28" customHeight="1">
      <ns0:c r="A11" s="6" t="n">
        <ns0:v>46096</ns0:v>
      </ns0:c>
      <ns0:c r="B11" s="3" t="n">
        <ns0:v>1.9</ns0:v>
      </ns0:c>
      <ns0:c r="C11" s="6" t="n">
        <ns0:f>EOMONTH(A11,B11)</ns0:f>
        <ns0:v>46142</ns0:v>
      </ns0:c>
      <ns0:c r="D11" s="6" t="n">
        <ns0:v>46142</ns0:v>
      </ns0:c>
      <ns0:c r="E11" s="3" t="b">
        <ns0:f>C11=D11</ns0:f>
        <ns0:v>1</ns0:v>
      </ns0:c>
      <ns0:c r="F11" s="3"/>
      <ns0:c r="G11" s="3"/>
      <ns0:c r="H11" s="3"/>
      <ns0:c r="I11" s="3"/>
      <ns0:c r="J11" s="3"/>
    </ns0:row>
    <ns0:row r="12" ht="28" customHeight="1">
      <ns0:c r="A12" s="6" t="n">
        <ns0:v>46096</ns0:v>
      </ns0:c>
      <ns0:c r="B12" s="3" t="n">
        <ns0:v>-1.9</ns0:v>
      </ns0:c>
      <ns0:c r="C12" s="6" t="n">
        <ns0:f>EOMONTH(A12,B12)</ns0:f>
        <ns0:v>46081</ns0:v>
      </ns0:c>
      <ns0:c r="D12" s="6" t="n">
        <ns0:v>46081</ns0:v>
      </ns0:c>
      <ns0:c r="E12" s="3" t="b">
        <ns0:f>C12=D12</ns0:f>
        <ns0:v>1</ns0:v>
      </ns0:c>
      <ns0:c r="F12" s="3"/>
      <ns0:c r="G12" s="3"/>
      <ns0:c r="H12" s="3"/>
      <ns0:c r="I12" s="3"/>
      <ns0:c r="J12" s="3"/>
    </ns0:row>
    <ns0:row r="13" ht="28" customHeight="1">
      <ns0:c r="A13" s="6" t="n">
        <ns0:v>45337</ns0:v>
      </ns0:c>
      <ns0:c r="B13" s="3" t="n">
        <ns0:v>0</ns0:v>
      </ns0:c>
      <ns0:c r="C13" s="6" t="n">
        <ns0:f>EOMONTH(A13,B13)</ns0:f>
        <ns0:v>45351</ns0:v>
      </ns0:c>
      <ns0:c r="D13" s="6" t="n">
        <ns0:v>45351</ns0:v>
      </ns0:c>
      <ns0:c r="E13" s="3" t="b">
        <ns0:f>C13=D13</ns0:f>
        <ns0:v>1</ns0:v>
      </ns0:c>
      <ns0:c r="F13" s="3"/>
      <ns0:c r="G13" s="3"/>
      <ns0:c r="H13" s="3"/>
      <ns0:c r="I13" s="3"/>
      <ns0:c r="J13" s="3"/>
    </ns0:row>
    <ns0:row r="14" ht="28" customHeight="1">
      <ns0:c r="A14" s="6" t="n">
        <ns0:v>46068</ns0:v>
      </ns0:c>
      <ns0:c r="B14" s="3" t="n">
        <ns0:v>0</ns0:v>
      </ns0:c>
      <ns0:c r="C14" s="6" t="n">
        <ns0:f>EOMONTH(A14,B14)</ns0:f>
        <ns0:v>46081</ns0:v>
      </ns0:c>
      <ns0:c r="D14" s="6" t="n">
        <ns0:v>46081</ns0:v>
      </ns0:c>
      <ns0:c r="E14" s="3" t="b">
        <ns0:f>C14=D14</ns0:f>
        <ns0:v>1</ns0:v>
      </ns0:c>
      <ns0:c r="F14" s="3"/>
      <ns0:c r="G14" s="3"/>
      <ns0:c r="H14" s="3"/>
      <ns0:c r="I14" s="3"/>
      <ns0:c r="J14" s="3"/>
    </ns0:row>
    <ns0:row r="15" ht="28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</ns0:row>
    <ns0:row r="16" ht="28" customHeight="1">
      <ns0:c r="A16" s="3"/>
      <ns0:c r="B16" s="3"/>
      <ns0:c r="C16" s="3"/>
      <ns0:c r="D16" s="3"/>
      <ns0:c r="E16" s="3"/>
      <ns0:c r="F16" s="3"/>
      <ns0:c r="G16" s="3"/>
      <ns0:c r="H16" s="3"/>
      <ns0:c r="I16" s="3"/>
      <ns0:c r="J16" s="3"/>
    </ns0:row>
    <ns0:row r="17" ht="40" customHeight="1">
      <ns0:c r="A17" s="8" t="str">
        <ns0:v>소수 개월은0방향으로 잘라 사용합니다. 월말과 업무일은 다른 계산입니다.</ns0:v>
      </ns0:c>
      <ns0:c r="B17" s="8" t="str">
        <ns0:v>소수 개월은0방향으로 잘라 사용합니다. 월말과 업무일은 다른 계산입니다.</ns0:v>
      </ns0:c>
      <ns0:c r="C17" s="8" t="str">
        <ns0:v>소수 개월은0방향으로 잘라 사용합니다. 월말과 업무일은 다른 계산입니다.</ns0:v>
      </ns0:c>
      <ns0:c r="D17" s="8" t="str">
        <ns0:v>소수 개월은0방향으로 잘라 사용합니다. 월말과 업무일은 다른 계산입니다.</ns0:v>
      </ns0:c>
      <ns0:c r="E17" s="8" t="str">
        <ns0:v>소수 개월은0방향으로 잘라 사용합니다. 월말과 업무일은 다른 계산입니다.</ns0:v>
      </ns0:c>
      <ns0:c r="F17" s="8" t="str">
        <ns0:v>소수 개월은0방향으로 잘라 사용합니다. 월말과 업무일은 다른 계산입니다.</ns0:v>
      </ns0:c>
      <ns0:c r="G17" s="8" t="str">
        <ns0:v>소수 개월은0방향으로 잘라 사용합니다. 월말과 업무일은 다른 계산입니다.</ns0:v>
      </ns0:c>
      <ns0:c r="H17" s="8" t="str">
        <ns0:v>소수 개월은0방향으로 잘라 사용합니다. 월말과 업무일은 다른 계산입니다.</ns0:v>
      </ns0:c>
      <ns0:c r="I17" s="8" t="str">
        <ns0:v>소수 개월은0방향으로 잘라 사용합니다. 월말과 업무일은 다른 계산입니다.</ns0:v>
      </ns0:c>
      <ns0:c r="J17" s="8" t="str">
        <ns0:v>소수 개월은0방향으로 잘라 사용합니다. 월말과 업무일은 다른 계산입니다.</ns0:v>
      </ns0:c>
    </ns0:row>
    <ns0:row r="18" ht="40" customHeight="1">
      <ns0:c r="A18" s="8" t="str">
        <ns0:v>가상 휴일은 공식 달력·법정 기한이나 청구 승인 기준이 아닙니다.</ns0:v>
      </ns0:c>
      <ns0:c r="B18" s="8" t="str">
        <ns0:v>가상 휴일은 공식 달력·법정 기한이나 청구 승인 기준이 아닙니다.</ns0:v>
      </ns0:c>
      <ns0:c r="C18" s="8" t="str">
        <ns0:v>가상 휴일은 공식 달력·법정 기한이나 청구 승인 기준이 아닙니다.</ns0:v>
      </ns0:c>
      <ns0:c r="D18" s="8" t="str">
        <ns0:v>가상 휴일은 공식 달력·법정 기한이나 청구 승인 기준이 아닙니다.</ns0:v>
      </ns0:c>
      <ns0:c r="E18" s="8" t="str">
        <ns0:v>가상 휴일은 공식 달력·법정 기한이나 청구 승인 기준이 아닙니다.</ns0:v>
      </ns0:c>
      <ns0:c r="F18" s="8" t="str">
        <ns0:v>가상 휴일은 공식 달력·법정 기한이나 청구 승인 기준이 아닙니다.</ns0:v>
      </ns0:c>
      <ns0:c r="G18" s="8" t="str">
        <ns0:v>가상 휴일은 공식 달력·법정 기한이나 청구 승인 기준이 아닙니다.</ns0:v>
      </ns0:c>
      <ns0:c r="H18" s="8" t="str">
        <ns0:v>가상 휴일은 공식 달력·법정 기한이나 청구 승인 기준이 아닙니다.</ns0:v>
      </ns0:c>
      <ns0:c r="I18" s="8" t="str">
        <ns0:v>가상 휴일은 공식 달력·법정 기한이나 청구 승인 기준이 아닙니다.</ns0:v>
      </ns0:c>
      <ns0:c r="J18" s="8" t="str">
        <ns0:v>가상 휴일은 공식 달력·법정 기한이나 청구 승인 기준이 아닙니다.</ns0:v>
      </ns0:c>
    </ns0:row>
    <ns0:row r="19" ht="40" customHeight="1">
      <ns0:c r="A19" s="8" t="str">
        <ns0:v>https://support.microsoft.com/en-us/excel/functions/workday-function</ns0:v>
      </ns0:c>
      <ns0:c r="B19" s="8" t="str">
        <ns0:v>https://support.microsoft.com/en-us/excel/functions/workday-function</ns0:v>
      </ns0:c>
      <ns0:c r="C19" s="8" t="str">
        <ns0:v>https://support.microsoft.com/en-us/excel/functions/workday-function</ns0:v>
      </ns0:c>
      <ns0:c r="D19" s="8" t="str">
        <ns0:v>https://support.microsoft.com/en-us/excel/functions/workday-function</ns0:v>
      </ns0:c>
      <ns0:c r="E19" s="8" t="str">
        <ns0:v>https://support.microsoft.com/en-us/excel/functions/workday-function</ns0:v>
      </ns0:c>
      <ns0:c r="F19" s="8" t="str">
        <ns0:v>https://support.microsoft.com/en-us/excel/functions/workday-function</ns0:v>
      </ns0:c>
      <ns0:c r="G19" s="8" t="str">
        <ns0:v>https://support.microsoft.com/en-us/excel/functions/workday-function</ns0:v>
      </ns0:c>
      <ns0:c r="H19" s="8" t="str">
        <ns0:v>https://support.microsoft.com/en-us/excel/functions/workday-function</ns0:v>
      </ns0:c>
      <ns0:c r="I19" s="8" t="str">
        <ns0:v>https://support.microsoft.com/en-us/excel/functions/workday-function</ns0:v>
      </ns0:c>
      <ns0:c r="J19" s="8" t="str">
        <ns0:v>https://support.microsoft.com/en-us/excel/functions/workday-function</ns0:v>
      </ns0:c>
    </ns0:row>
    <ns0:row r="20" ht="28" customHeight="1">
      <ns0:c r="A20" s="3"/>
      <ns0:c r="B20" s="3"/>
      <ns0:c r="C20" s="3"/>
      <ns0:c r="D20" s="3"/>
      <ns0:c r="E20" s="3"/>
      <ns0:c r="F20" s="3"/>
      <ns0:c r="G20" s="3"/>
      <ns0:c r="H20" s="3"/>
      <ns0:c r="I20" s="3"/>
      <ns0:c r="J20" s="3"/>
    </ns0:row>
    <ns0:row r="21" ht="28" customHeight="1">
      <ns0:c r="A21" s="3"/>
      <ns0:c r="B21" s="3"/>
      <ns0:c r="C21" s="3"/>
      <ns0:c r="D21" s="3"/>
      <ns0:c r="E21" s="3"/>
      <ns0:c r="F21" s="3"/>
      <ns0:c r="G21" s="3"/>
      <ns0:c r="H21" s="3"/>
      <ns0:c r="I21" s="3"/>
      <ns0:c r="J21" s="3"/>
    </ns0:row>
  </ns0:sheetData>
  <ns0:mergeCells>
    <ns0:mergeCell ref="A17:J17"/>
    <ns0:mergeCell ref="A18:J18"/>
    <ns0:mergeCell ref="A19:J19"/>
  </ns0:mergeCells>
  <ns0:pageMargins left="0.7" right="0.7" top="0.75" bottom="0.75" header="0.3" footer="0.3"/>
</ns0:worksheet>
</file>