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5d906a13a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원본" sheetId="1" r:id="Rb1417c32941443a1"/>
    <x:sheet xmlns:r="http://schemas.openxmlformats.org/officeDocument/2006/relationships" name="목록" sheetId="2" r:id="Raf74ce3c3df6436e"/>
    <x:sheet xmlns:r="http://schemas.openxmlformats.org/officeDocument/2006/relationships" name="경계" sheetId="3" r:id="Rfaa17355ee6346d9"/>
    <x:sheet xmlns:r="http://schemas.openxmlformats.org/officeDocument/2006/relationships" name="출처" sheetId="4" r:id="Rdcc289cadc9846dc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243746"/>
      <x:name val="Arial"/>
    </x:font>
    <x:font>
      <x:b/>
      <x:sz val="12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2d50da84740d8" /><Relationship Type="http://schemas.openxmlformats.org/officeDocument/2006/relationships/theme" Target="/xl/theme/theme1.xml" Id="R402c4e2263244228" /><Relationship Type="http://schemas.openxmlformats.org/officeDocument/2006/relationships/sheetMetadata" Target="/xl/metadata1.xml" Id="Raf98cb1a9b6241b6" /><Relationship Type="http://schemas.openxmlformats.org/officeDocument/2006/relationships/sharedStrings" Target="/xl/sharedStrings.xml" Id="R96807d6cf9c644e5" /><Relationship Type="http://schemas.openxmlformats.org/officeDocument/2006/relationships/worksheet" Target="/xl/worksheets/sheet1.xml" Id="Rb1417c32941443a1" /><Relationship Type="http://schemas.openxmlformats.org/officeDocument/2006/relationships/worksheet" Target="/xl/worksheets/sheet2.xml" Id="Raf74ce3c3df6436e" /><Relationship Type="http://schemas.openxmlformats.org/officeDocument/2006/relationships/worksheet" Target="/xl/worksheets/sheet3.xml" Id="Rfaa17355ee6346d9" /><Relationship Type="http://schemas.openxmlformats.org/officeDocument/2006/relationships/worksheet" Target="/xl/worksheets/sheet4.xml" Id="Rdcc289cadc9846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3" hidden="0" customWidth="1"/>
    <ns0:col min="2" max="2" width="23" hidden="0" customWidth="1"/>
    <ns0:col min="3" max="3" width="23" hidden="0" customWidth="1"/>
    <ns0:col min="4" max="4" width="23" hidden="0" customWidth="1"/>
  </ns0:cols>
  <ns0:sheetData>
    <ns0:row r="1" ht="50" customHeight="1">
      <ns0:c r="A1" s="6" t="str">
        <ns0:v>예시코드</ns0:v>
      </ns0:c>
      <ns0:c r="B1" s="6" t="str">
        <ns0:v>예시상태</ns0:v>
      </ns0:c>
      <ns0:c r="C1" s="6" t="str">
        <ns0:v>예시구역</ns0:v>
      </ns0:c>
      <ns0:c r="D1" s="6" t="str">
        <ns0:v>예시수량</ns0:v>
      </ns0:c>
    </ns0:row>
    <ns0:row r="2" ht="40" customHeight="1">
      <ns0:c r="A2" s="4" t="str">
        <ns0:v>SKU-11</ns0:v>
      </ns0:c>
      <ns0:c r="B2" s="4" t="str">
        <ns0:v>대기</ns0:v>
      </ns0:c>
      <ns0:c r="C2" s="4" t="str">
        <ns0:v>동</ns0:v>
      </ns0:c>
      <ns0:c r="D2" s="4" t="n">
        <ns0:v>4</ns0:v>
      </ns0:c>
    </ns0:row>
    <ns0:row r="3" ht="40" customHeight="1">
      <ns0:c r="A3" s="4" t="str">
        <ns0:v>SKU-12</ns0:v>
      </ns0:c>
      <ns0:c r="B3" s="4" t="str">
        <ns0:v>출고</ns0:v>
      </ns0:c>
      <ns0:c r="C3" s="4" t="str">
        <ns0:v>서</ns0:v>
      </ns0:c>
      <ns0:c r="D3" s="4" t="n">
        <ns0:v>2</ns0:v>
      </ns0:c>
    </ns0:row>
    <ns0:row r="4" ht="40" customHeight="1">
      <ns0:c r="A4" s="4" t="str">
        <ns0:v>SKU-11</ns0:v>
      </ns0:c>
      <ns0:c r="B4" s="4" t="str">
        <ns0:v>대기</ns0:v>
      </ns0:c>
      <ns0:c r="C4" s="4" t="str">
        <ns0:v>남</ns0:v>
      </ns0:c>
      <ns0:c r="D4" s="4" t="n">
        <ns0:v>1</ns0:v>
      </ns0:c>
    </ns0:row>
    <ns0:row r="5" ht="40" customHeight="1">
      <ns0:c r="A5" s="4" t="str">
        <ns0:v>SKU-13</ns0:v>
      </ns0:c>
      <ns0:c r="B5" s="4" t="str">
        <ns0:v>대기</ns0:v>
      </ns0:c>
      <ns0:c r="C5" s="4" t="str">
        <ns0:v>동</ns0:v>
      </ns0:c>
      <ns0:c r="D5" s="4" t="n">
        <ns0:v>3</ns0:v>
      </ns0:c>
    </ns0:row>
    <ns0:row r="6" ht="40" customHeight="1">
      <ns0:c r="A6" s="4" t="str">
        <ns0:v>SKU-12</ns0:v>
      </ns0:c>
      <ns0:c r="B6" s="4" t="str">
        <ns0:v>대기</ns0:v>
      </ns0:c>
      <ns0:c r="C6" s="4" t="str">
        <ns0:v>서</ns0:v>
      </ns0:c>
      <ns0:c r="D6" s="4" t="n">
        <ns0:v>5</ns0:v>
      </ns0:c>
    </ns0:row>
    <ns0:row r="7" ht="40" customHeight="1">
      <ns0:c r="A7" s="4" t="str">
        <ns0:v>SKU-14</ns0:v>
      </ns0:c>
      <ns0:c r="B7" s="4" t="str">
        <ns0:v>보류</ns0:v>
      </ns0:c>
      <ns0:c r="C7" s="4" t="str">
        <ns0:v>동</ns0:v>
      </ns0:c>
      <ns0:c r="D7" s="4" t="n">
        <ns0:v>2</ns0:v>
      </ns0:c>
    </ns0:row>
    <ns0:row r="8" ht="40" customHeight="1">
      <ns0:c r="A8" s="4" t="str">
        <ns0:v>SKU-15</ns0:v>
      </ns0:c>
      <ns0:c r="B8" s="4" t="str">
        <ns0:v>대기</ns0:v>
      </ns0:c>
      <ns0:c r="C8" s="4" t="str">
        <ns0:v>남</ns0:v>
      </ns0:c>
      <ns0:c r="D8" s="4" t="n">
        <ns0:v>6</ns0:v>
      </ns0:c>
    </ns0:row>
  </ns0:sheetData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34" hidden="0" customWidth="1"/>
    <ns0:col min="2" max="2" width="24" hidden="0" customWidth="1"/>
    <ns0:col min="3" max="3" width="23" hidden="0" customWidth="1"/>
    <ns0:col min="4" max="4" width="23" hidden="0" customWidth="1"/>
    <ns0:col min="5" max="5" width="23" hidden="0" customWidth="1"/>
  </ns0:cols>
  <ns0:sheetData>
    <ns0:row r="1" ht="50" customHeight="1">
      <ns0:c r="A1" s="6" t="str">
        <ns0:v>대기 행 코드</ns0:v>
      </ns0:c>
      <ns0:c r="B1" s="6" t="str">
        <ns0:v>대기 고유 코드</ns0:v>
      </ns0:c>
      <ns0:c r="C1" s="6" t="str">
        <ns0:v>정렬 결과</ns0:v>
      </ns0:c>
      <ns0:c r="D1" s="6" t="str">
        <ns0:v>고정 기대값</ns0:v>
      </ns0:c>
      <ns0:c r="E1" s="6" t="str">
        <ns0:v>검산</ns0:v>
      </ns0:c>
    </ns0:row>
    <ns0:row r="2" ht="40" customHeight="1">
      <ns0:c r="A2" s="4" cm="1" t="str">
        <ns0:f t="array" ref="A2:A6">_xlfn._xlws.FILTER('원본'!A2:A8,'원본'!B2:B8="대기","해당 없음")</ns0:f>
        <ns0:v>SKU-11</ns0:v>
      </ns0:c>
      <ns0:c r="B2" s="4" cm="1" t="str">
        <ns0:f t="array" ref="B2:B5">_xlfn.UNIQUE(_xlfn._xlws.FILTER('원본'!A2:A8,'원본'!B2:B8="대기","해당 없음"))</ns0:f>
        <ns0:v>SKU-11</ns0:v>
      </ns0:c>
      <ns0:c r="C2" s="4" cm="1" t="str">
        <ns0:f t="array" ref="C2:C5">_xlfn._xlws.SORT(_xlfn.UNIQUE(_xlfn._xlws.FILTER('원본'!A2:A8,'원본'!B2:B8="대기","해당 없음")))</ns0:f>
        <ns0:v>SKU-11</ns0:v>
      </ns0:c>
      <ns0:c r="D2" s="4" t="str">
        <ns0:v>SKU-11</ns0:v>
      </ns0:c>
      <ns0:c r="E2" s="4" t="str">
        <ns0:f>IF(C2=D2,"일치","확인")</ns0:f>
        <ns0:v>일치</ns0:v>
      </ns0:c>
    </ns0:row>
    <ns0:row r="3" ht="40" customHeight="1">
      <ns0:c r="A3" s="4" t="str">
        <ns0:v>SKU-11</ns0:v>
      </ns0:c>
      <ns0:c r="B3" s="4" t="str">
        <ns0:v>SKU-13</ns0:v>
      </ns0:c>
      <ns0:c r="C3" s="4" t="str">
        <ns0:v>SKU-12</ns0:v>
      </ns0:c>
      <ns0:c r="D3" s="4" t="str">
        <ns0:v>SKU-12</ns0:v>
      </ns0:c>
      <ns0:c r="E3" s="4" t="str">
        <ns0:f>IF(C3=D3,"일치","확인")</ns0:f>
        <ns0:v>일치</ns0:v>
      </ns0:c>
    </ns0:row>
    <ns0:row r="4" ht="40" customHeight="1">
      <ns0:c r="A4" s="4" t="str">
        <ns0:v>SKU-13</ns0:v>
      </ns0:c>
      <ns0:c r="B4" s="4" t="str">
        <ns0:v>SKU-12</ns0:v>
      </ns0:c>
      <ns0:c r="C4" s="4" t="str">
        <ns0:v>SKU-13</ns0:v>
      </ns0:c>
      <ns0:c r="D4" s="4" t="str">
        <ns0:v>SKU-13</ns0:v>
      </ns0:c>
      <ns0:c r="E4" s="4" t="str">
        <ns0:f>IF(C4=D4,"일치","확인")</ns0:f>
        <ns0:v>일치</ns0:v>
      </ns0:c>
    </ns0:row>
    <ns0:row r="5" ht="40" customHeight="1">
      <ns0:c r="A5" s="4" t="str">
        <ns0:v>SKU-12</ns0:v>
      </ns0:c>
      <ns0:c r="B5" s="4" t="str">
        <ns0:v>SKU-15</ns0:v>
      </ns0:c>
      <ns0:c r="C5" s="4" t="str">
        <ns0:v>SKU-15</ns0:v>
      </ns0:c>
      <ns0:c r="D5" s="4" t="str">
        <ns0:v>SKU-15</ns0:v>
      </ns0:c>
      <ns0:c r="E5" s="4" t="str">
        <ns0:f>IF(C5=D5,"일치","확인")</ns0:f>
        <ns0:v>일치</ns0:v>
      </ns0:c>
    </ns0:row>
    <ns0:row r="6" ht="40" customHeight="1">
      <ns0:c r="A6" s="4" t="str">
        <ns0:v>SKU-15</ns0:v>
      </ns0:c>
      <ns0:c r="B6" s="4"/>
      <ns0:c r="C6" s="4"/>
      <ns0:c r="D6" s="4"/>
      <ns0:c r="E6" s="4"/>
    </ns0:row>
    <ns0:row r="7" ht="40" customHeight="1">
      <ns0:c r="A7" s="4"/>
      <ns0:c r="B7" s="4"/>
      <ns0:c r="C7" s="4"/>
      <ns0:c r="D7" s="4"/>
      <ns0:c r="E7" s="4"/>
    </ns0:row>
    <ns0:row r="8" ht="40" customHeight="1">
      <ns0:c r="A8" s="4" t="str">
        <ns0:v>측정 항목</ns0:v>
      </ns0:c>
      <ns0:c r="B8" s="4" t="str">
        <ns0:v>계산 결과</ns0:v>
      </ns0:c>
      <ns0:c r="C8" s="4" t="str">
        <ns0:v>기대값</ns0:v>
      </ns0:c>
      <ns0:c r="D8" s="4"/>
      <ns0:c r="E8" s="4"/>
    </ns0:row>
    <ns0:row r="9" ht="40" customHeight="1">
      <ns0:c r="A9" s="4" t="str">
        <ns0:v>대기 행 수</ns0:v>
      </ns0:c>
      <ns0:c r="B9" s="4" t="n">
        <ns0:f>COUNTIF('원본'!B2:B8,"대기")</ns0:f>
        <ns0:v>5</ns0:v>
      </ns0:c>
      <ns0:c r="C9" s="4" t="n">
        <ns0:v>5</ns0:v>
      </ns0:c>
      <ns0:c r="D9" s="4"/>
      <ns0:c r="E9" s="4"/>
    </ns0:row>
    <ns0:row r="10" ht="40" customHeight="1">
      <ns0:c r="A10" s="4" t="str">
        <ns0:v>대기 행 수량</ns0:v>
      </ns0:c>
      <ns0:c r="B10" s="4" t="n">
        <ns0:f>SUMIF('원본'!B2:B8,"대기",'원본'!D2:D8)</ns0:f>
        <ns0:v>19</ns0:v>
      </ns0:c>
      <ns0:c r="C10" s="4" t="n">
        <ns0:v>19</ns0:v>
      </ns0:c>
      <ns0:c r="D10" s="4"/>
      <ns0:c r="E10" s="4"/>
    </ns0:row>
    <ns0:row r="11" ht="40" customHeight="1">
      <ns0:c r="A11" s="4" t="str">
        <ns0:v>전체 행 수량</ns0:v>
      </ns0:c>
      <ns0:c r="B11" s="4" t="n">
        <ns0:f>SUM('원본'!D2:D8)</ns0:f>
        <ns0:v>23</ns0:v>
      </ns0:c>
      <ns0:c r="C11" s="4" t="n">
        <ns0:v>23</ns0:v>
      </ns0:c>
      <ns0:c r="D11" s="4"/>
      <ns0:c r="E11" s="4"/>
    </ns0:row>
    <ns0:row r="12" ht="40" customHeight="1">
      <ns0:c r="A12" s="4" t="str">
        <ns0:v>대기 품목의 모든 행 수량</ns0:v>
      </ns0:c>
      <ns0:c r="B12" s="4" t="n">
        <ns0:f>SUMPRODUCT('원본'!D2:D8,--(COUNTIF(C2:C5,'원본'!A2:A8)&gt;0))</ns0:f>
        <ns0:v>21</ns0:v>
      </ns0:c>
      <ns0:c r="C12" s="4" t="n">
        <ns0:v>21</ns0:v>
      </ns0:c>
      <ns0:c r="D12" s="4"/>
      <ns0:c r="E12" s="4"/>
    </ns0:row>
    <ns0:row r="13" ht="40" customHeight="1">
      <ns0:c r="A13" s="4" t="str">
        <ns0:v>정답 불일치</ns0:v>
      </ns0:c>
      <ns0:c r="B13" s="4" t="n">
        <ns0:f>COUNTIF(E2:E5,"확인")</ns0:f>
        <ns0:v>0</ns0:v>
      </ns0:c>
      <ns0:c r="C13" s="4" t="n">
        <ns0:v>0</ns0:v>
      </ns0:c>
      <ns0:c r="D13" s="4"/>
      <ns0:c r="E13" s="4"/>
    </ns0:row>
  </ns0:sheetData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32" hidden="0" customWidth="1"/>
    <ns0:col min="2" max="2" width="26" hidden="0" customWidth="1"/>
    <ns0:col min="3" max="3" width="26" hidden="0" customWidth="1"/>
  </ns0:cols>
  <ns0:sheetData>
    <ns0:row r="1" ht="50" customHeight="1">
      <ns0:c r="A1" s="6" t="str">
        <ns0:v>상황</ns0:v>
      </ns0:c>
      <ns0:c r="B1" s="6" t="str">
        <ns0:v>수식 결과</ns0:v>
      </ns0:c>
      <ns0:c r="C1" s="6" t="str">
        <ns0:v>고정 기대값</ns0:v>
      </ns0:c>
    </ns0:row>
    <ns0:row r="2" ht="40" customHeight="1">
      <ns0:c r="A2" s="4" t="str">
        <ns0:v>대기 없음을 지정</ns0:v>
      </ns0:c>
      <ns0:c r="B2" s="4" t="str">
        <ns0:f>_xlfn._xlws.FILTER('원본'!A2:A8,'원본'!B2:B8="검사대기","해당 없음")</ns0:f>
        <ns0:v>해당 없음</ns0:v>
      </ns0:c>
      <ns0:c r="C2" s="4" t="str">
        <ns0:v>해당 없음</ns0:v>
      </ns0:c>
    </ns0:row>
    <ns0:row r="3" ht="40" customHeight="1">
      <ns0:c r="A3" s="4" t="str">
        <ns0:v>대기이며 동 구역</ns0:v>
      </ns0:c>
      <ns0:c r="B3" s="4" cm="1" t="str">
        <ns0:f t="array" ref="B3:B4">_xlfn._xlws.SORT(_xlfn.UNIQUE(_xlfn._xlws.FILTER('원본'!A2:A8,('원본'!B2:B8="대기")*('원본'!C2:C8="동"),"해당 없음")))</ns0:f>
        <ns0:v>SKU-11</ns0:v>
      </ns0:c>
      <ns0:c r="C3" s="4" t="str">
        <ns0:v>SKU-11</ns0:v>
      </ns0:c>
    </ns0:row>
    <ns0:row r="4" ht="40" customHeight="1">
      <ns0:c r="A4" s="4"/>
      <ns0:c r="B4" s="4" t="str">
        <ns0:v>SKU-13</ns0:v>
      </ns0:c>
      <ns0:c r="C4" s="4" t="str">
        <ns0:v>SKU-13</ns0:v>
      </ns0:c>
    </ns0:row>
    <ns0:row r="5" ht="40" customHeight="1">
      <ns0:c r="A5" s="4"/>
      <ns0:c r="B5" s="4"/>
      <ns0:c r="C5" s="4"/>
    </ns0:row>
    <ns0:row r="6" ht="40" customHeight="1">
      <ns0:c r="A6" s="4" t="str">
        <ns0:v>B6 상태 가정</ns0:v>
      </ns0:c>
      <ns0:c r="B6" s="4" t="str">
        <ns0:v>정렬 고유 코드</ns0:v>
      </ns0:c>
      <ns0:c r="C6" s="4" t="str">
        <ns0:v>고정 기대값</ns0:v>
      </ns0:c>
    </ns0:row>
    <ns0:row r="7" ht="40" customHeight="1">
      <ns0:c r="A7" s="4" t="str">
        <ns0:v>대기 + 뒤 공백</ns0:v>
      </ns0:c>
      <ns0:c r="B7" s="4" cm="1" t="str">
        <ns0:f t="array" ref="B7:B9">_xlfn._xlws.SORT(_xlfn.UNIQUE(_xlfn._xlws.FILTER('원본'!A2:A8,('원본'!B2:B8="대기")*(ROW('원본'!B2:B8)&lt;&gt;6),"해당 없음")))</ns0:f>
        <ns0:v>SKU-11</ns0:v>
      </ns0:c>
      <ns0:c r="C7" s="4" t="str">
        <ns0:v>SKU-11</ns0:v>
      </ns0:c>
    </ns0:row>
    <ns0:row r="8" ht="40" customHeight="1">
      <ns0:c r="A8" s="4"/>
      <ns0:c r="B8" s="4" t="str">
        <ns0:v>SKU-13</ns0:v>
      </ns0:c>
      <ns0:c r="C8" s="4" t="str">
        <ns0:v>SKU-13</ns0:v>
      </ns0:c>
    </ns0:row>
    <ns0:row r="9" ht="40" customHeight="1">
      <ns0:c r="A9" s="4"/>
      <ns0:c r="B9" s="4" t="str">
        <ns0:v>SKU-15</ns0:v>
      </ns0:c>
      <ns0:c r="C9" s="4" t="str">
        <ns0:v>SKU-15</ns0:v>
      </ns0:c>
    </ns0:row>
  </ns0:sheetData>
  <ns0:pageMargins left="0.7" right="0.7" top="0.75" bottom="0.75" header="0.3" footer="0.3"/>
</ns0:worksheet>
</file>

<file path=xl/worksheets/sheet4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32" hidden="0" customWidth="1"/>
    <ns0:col min="2" max="2" width="95" hidden="0" customWidth="1"/>
  </ns0:cols>
  <ns0:sheetData>
    <ns0:row r="1" ht="55" customHeight="1">
      <ns0:c r="A1" s="6" t="str">
        <ns0:v>공식 문서</ns0:v>
      </ns0:c>
      <ns0:c r="B1" s="6" t="str">
        <ns0:v>URL</ns0:v>
      </ns0:c>
    </ns0:row>
    <ns0:row r="2" ht="55" customHeight="1">
      <ns0:c r="A2" s="4" t="str">
        <ns0:v>FILTER function | Microsoft Support</ns0:v>
      </ns0:c>
      <ns0:c r="B2" s="4" t="str">
        <ns0:v>https://support.microsoft.com/en-us/excel/functions/filter-function</ns0:v>
      </ns0:c>
    </ns0:row>
    <ns0:row r="3" ht="55" customHeight="1">
      <ns0:c r="A3" s="4" t="str">
        <ns0:v>UNIQUE function | Microsoft Support</ns0:v>
      </ns0:c>
      <ns0:c r="B3" s="4" t="str">
        <ns0:v>https://support.microsoft.com/en-us/excel/functions/unique-function</ns0:v>
      </ns0:c>
    </ns0:row>
    <ns0:row r="4" ht="55" customHeight="1">
      <ns0:c r="A4" s="4" t="str">
        <ns0:v>SORT function | Microsoft Support</ns0:v>
      </ns0:c>
      <ns0:c r="B4" s="4" t="str">
        <ns0:v>https://support.microsoft.com/en-us/excel/functions/sort-function</ns0:v>
      </ns0:c>
    </ns0:row>
    <ns0:row r="5" ht="55" customHeight="1">
      <ns0:c r="A5" s="4" t="str">
        <ns0:v>검증 범위</ns0:v>
      </ns0:c>
      <ns0:c r="B5" s="4" t="str">
        <ns0:v>Microsoft Excel / Power Query 실제 실행 없음. LibreOffice 재계산과 Python 참조 검산을 구분합니다.</ns0:v>
      </ns0:c>
    </ns0:row>
  </ns0:sheetData>
  <ns0:pageMargins left="0.7" right="0.7" top="0.75" bottom="0.75" header="0.3" footer="0.3"/>
</ns0:worksheet>
</file>