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210df1bed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직원표" sheetId="1" r:id="Rb4e1b19b1ba144ee"/>
    <x:sheet xmlns:r="http://schemas.openxmlformats.org/officeDocument/2006/relationships" name="검산" sheetId="2" r:id="R3de6a3ac0f194dd5"/>
    <x:sheet xmlns:r="http://schemas.openxmlformats.org/officeDocument/2006/relationships" name="문자키" sheetId="3" r:id="R7e809354d20b42fc"/>
    <x:sheet xmlns:r="http://schemas.openxmlformats.org/officeDocument/2006/relationships" name="README" sheetId="4" r:id="R7c011b0a07e644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443D"/>
      </x:patternFill>
    </x:fill>
    <x:fill>
      <x:patternFill patternType="solid">
        <x:fgColor rgb="FFFFF2D8"/>
      </x:patternFill>
    </x:fill>
    <x:fill>
      <x:patternFill patternType="solid">
        <x:fgColor rgb="FFEDF1F4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dc21e43e94270" /><Relationship Type="http://schemas.openxmlformats.org/officeDocument/2006/relationships/theme" Target="/xl/theme/theme1.xml" Id="Ra984a83e7b6b4bc7" /><Relationship Type="http://schemas.microsoft.com/office/2022/11/relationships/FeaturePropertyBag" Target="/xl/featurePropertyBag/featurePropertyBag.xml" Id="R1b624fe4d7414166" /><Relationship Type="http://schemas.openxmlformats.org/officeDocument/2006/relationships/sharedStrings" Target="/xl/sharedStrings.xml" Id="R285413ef04b34e09" /><Relationship Type="http://schemas.openxmlformats.org/officeDocument/2006/relationships/worksheet" Target="/xl/worksheets/sheet1.xml" Id="Rb4e1b19b1ba144ee" /><Relationship Type="http://schemas.openxmlformats.org/officeDocument/2006/relationships/worksheet" Target="/xl/worksheets/sheet2.xml" Id="R3de6a3ac0f194dd5" /><Relationship Type="http://schemas.openxmlformats.org/officeDocument/2006/relationships/worksheet" Target="/xl/worksheets/sheet3.xml" Id="R7e809354d20b42fc" /><Relationship Type="http://schemas.openxmlformats.org/officeDocument/2006/relationships/worksheet" Target="/xl/worksheets/sheet4.xml" Id="R7c011b0a07e644a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3" hidden="0" customWidth="1"/>
    <x:col min="6" max="6" width="20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</x:cols>
  <x:sheetData>
    <x:row r="1" ht="30" customHeight="1">
      <x:c r="A1" s="6" t="str">
        <x:v>부서</x:v>
      </x:c>
      <x:c r="B1" s="6" t="str">
        <x:v>이름</x:v>
      </x:c>
      <x:c r="C1" s="6" t="str">
        <x:v>직급</x:v>
      </x:c>
      <x:c r="D1" s="6" t="str">
        <x:v>사번</x:v>
      </x:c>
      <x:c r="E1" s="6" t="str">
        <x:v>가상 입사일</x:v>
      </x:c>
      <x:c r="F1" s="6" t="str">
        <x:v>조회용 이름</x:v>
      </x:c>
      <x:c r="G1" s="6" t="str">
        <x:v>조회 사번</x:v>
      </x:c>
      <x:c r="H1" s="6" t="str">
        <x:v>INDEX MATCH</x:v>
      </x:c>
      <x:c r="I1" s="6" t="str">
        <x:v>XLOOKUP</x:v>
      </x:c>
      <x:c r="J1" s="6" t="str">
        <x:v>보조열 VLOOKUP</x:v>
      </x:c>
      <x:c r="K1" s="6" t="str">
        <x:v>MATCH 위치</x:v>
      </x:c>
      <x:c r="L1" s="6" t="str">
        <x:v>입력 숫자 여부</x:v>
      </x:c>
      <x:c r="M1" s="6" t="str">
        <x:v>형식 확인 후 건수</x:v>
      </x:c>
      <x:c r="N1" s="6" t="str">
        <x:v>원본 숫자 수</x:v>
      </x:c>
    </x:row>
    <x:row r="2" ht="30" customHeight="1">
      <x:c r="A2" s="7" t="str">
        <x:v>영업1팀</x:v>
      </x:c>
      <x:c r="B2" s="7" t="str">
        <x:v>김하늘</x:v>
      </x:c>
      <x:c r="C2" s="7" t="str">
        <x:v>대리</x:v>
      </x:c>
      <x:c r="D2" s="7" t="n">
        <x:v>10041</x:v>
      </x:c>
      <x:c r="E2" s="7" t="str">
        <x:v>2021-03-15</x:v>
      </x:c>
      <x:c r="F2" s="2" t="str">
        <x:f>B2</x:f>
        <x:v>김하늘</x:v>
      </x:c>
      <x:c r="G2" s="7" t="n">
        <x:v>10045</x:v>
      </x:c>
      <x:c r="H2" s="2" t="str">
        <x:f>IFNA(INDEX($B$2:$B$7,MATCH(G2,$D$2:$D$7,0)),"없음")</x:f>
        <x:v>이도현</x:v>
      </x:c>
      <x:c r="I2" s="2" t="str">
        <x:f>_xlfn.XLOOKUP(G2,$D$2:$D$7,$B$2:$B$7,"없음",0)</x:f>
        <x:v>이도현</x:v>
      </x:c>
      <x:c r="J2" s="2" t="str">
        <x:f>IFNA(VLOOKUP(G2,$D$2:$F$7,3,FALSE),"없음")</x:f>
        <x:v>이도현</x:v>
      </x:c>
      <x:c r="K2" s="2" t="n">
        <x:f>IFNA(MATCH(G2,$D$2:$D$7,0),"없음")</x:f>
        <x:v>5</x:v>
      </x:c>
      <x:c r="L2" s="2" t="b">
        <x:f>ISNUMBER(G2)</x:f>
        <x:v>1</x:v>
      </x:c>
      <x:c r="M2" s="2" t="n">
        <x:f>IF(AND(ISNUMBER(G2),COUNT($D$2:$D$7)=6),COUNTIF($D$2:$D$7,G2),"형식 확인")</x:f>
        <x:v>1</x:v>
      </x:c>
      <x:c r="N2" s="2" t="n">
        <x:f>COUNT($D$2:$D$7)</x:f>
        <x:v>6</x:v>
      </x:c>
    </x:row>
    <x:row r="3" ht="30" customHeight="1">
      <x:c r="A3" s="7" t="str">
        <x:v>재무팀</x:v>
      </x:c>
      <x:c r="B3" s="7" t="str">
        <x:v>박지우</x:v>
      </x:c>
      <x:c r="C3" s="7" t="str">
        <x:v>과장</x:v>
      </x:c>
      <x:c r="D3" s="7" t="n">
        <x:v>10042</x:v>
      </x:c>
      <x:c r="E3" s="7" t="str">
        <x:v>2019-11-04</x:v>
      </x:c>
      <x:c r="F3" s="2" t="str">
        <x:f>B3</x:f>
        <x:v>박지우</x:v>
      </x:c>
      <x:c r="G3" s="2"/>
      <x:c r="H3" s="2"/>
      <x:c r="I3" s="2"/>
      <x:c r="J3" s="2"/>
      <x:c r="K3" s="2"/>
      <x:c r="L3" s="2"/>
      <x:c r="M3" s="2"/>
      <x:c r="N3" s="2"/>
    </x:row>
    <x:row r="4" ht="30" customHeight="1">
      <x:c r="A4" s="7" t="str">
        <x:v>개발팀</x:v>
      </x:c>
      <x:c r="B4" s="7" t="str">
        <x:v>최민준</x:v>
      </x:c>
      <x:c r="C4" s="7" t="str">
        <x:v>사원</x:v>
      </x:c>
      <x:c r="D4" s="7" t="n">
        <x:v>10043</x:v>
      </x:c>
      <x:c r="E4" s="7" t="str">
        <x:v>2023-07-10</x:v>
      </x:c>
      <x:c r="F4" s="2" t="str">
        <x:f>B4</x:f>
        <x:v>최민준</x:v>
      </x:c>
      <x:c r="G4" s="2"/>
      <x:c r="H4" s="2"/>
      <x:c r="I4" s="2"/>
      <x:c r="J4" s="2"/>
      <x:c r="K4" s="2"/>
      <x:c r="L4" s="2"/>
      <x:c r="M4" s="2"/>
      <x:c r="N4" s="2"/>
    </x:row>
    <x:row r="5" ht="30" customHeight="1">
      <x:c r="A5" s="7" t="str">
        <x:v>인사팀</x:v>
      </x:c>
      <x:c r="B5" s="7" t="str">
        <x:v>윤서연</x:v>
      </x:c>
      <x:c r="C5" s="7" t="str">
        <x:v>대리</x:v>
      </x:c>
      <x:c r="D5" s="7" t="n">
        <x:v>10044</x:v>
      </x:c>
      <x:c r="E5" s="7" t="str">
        <x:v>2020-05-25</x:v>
      </x:c>
      <x:c r="F5" s="2" t="str">
        <x:f>B5</x:f>
        <x:v>윤서연</x:v>
      </x:c>
      <x:c r="G5" s="6" t="str">
        <x:v>고정 정상 입력</x:v>
      </x:c>
      <x:c r="H5" s="6" t="str">
        <x:v>기대 INDEX</x:v>
      </x:c>
      <x:c r="I5" s="6" t="str">
        <x:v>기대 XLOOKUP</x:v>
      </x:c>
      <x:c r="J5" s="6" t="str">
        <x:v>기대 VLOOKUP</x:v>
      </x:c>
      <x:c r="K5" s="6" t="str">
        <x:v>기대 위치</x:v>
      </x:c>
      <x:c r="L5" s="6" t="str">
        <x:v>기대 숫자 여부</x:v>
      </x:c>
      <x:c r="M5" s="6" t="str">
        <x:v>기대 건수</x:v>
      </x:c>
      <x:c r="N5" s="6" t="str">
        <x:v>기대 원본 숫자 수</x:v>
      </x:c>
    </x:row>
    <x:row r="6" ht="30" customHeight="1">
      <x:c r="A6" s="7" t="str">
        <x:v>구매팀</x:v>
      </x:c>
      <x:c r="B6" s="7" t="str">
        <x:v>이도현</x:v>
      </x:c>
      <x:c r="C6" s="7" t="str">
        <x:v>과장</x:v>
      </x:c>
      <x:c r="D6" s="7" t="n">
        <x:v>10045</x:v>
      </x:c>
      <x:c r="E6" s="7" t="str">
        <x:v>2018-09-17</x:v>
      </x:c>
      <x:c r="F6" s="2" t="str">
        <x:f>B6</x:f>
        <x:v>이도현</x:v>
      </x:c>
      <x:c r="G6" s="8" t="n">
        <x:v>10045</x:v>
      </x:c>
      <x:c r="H6" s="8" t="str">
        <x:v>이도현</x:v>
      </x:c>
      <x:c r="I6" s="8" t="str">
        <x:v>이도현</x:v>
      </x:c>
      <x:c r="J6" s="8" t="str">
        <x:v>이도현</x:v>
      </x:c>
      <x:c r="K6" s="8" t="n">
        <x:v>5</x:v>
      </x:c>
      <x:c r="L6" s="9" t="b">
        <x:v>1</x:v>
      </x:c>
      <x:c r="M6" s="8" t="n">
        <x:v>1</x:v>
      </x:c>
      <x:c r="N6" s="8" t="n">
        <x:v>6</x:v>
      </x:c>
    </x:row>
    <x:row r="7" ht="30" customHeight="1">
      <x:c r="A7" s="7" t="str">
        <x:v>고객지원팀</x:v>
      </x:c>
      <x:c r="B7" s="7" t="str">
        <x:v>한유진</x:v>
      </x:c>
      <x:c r="C7" s="7" t="str">
        <x:v>사원</x:v>
      </x:c>
      <x:c r="D7" s="7" t="n">
        <x:v>10046</x:v>
      </x:c>
      <x:c r="E7" s="7" t="str">
        <x:v>2024-02-19</x:v>
      </x:c>
      <x:c r="F7" s="2" t="str">
        <x:f>B7</x:f>
        <x:v>한유진</x:v>
      </x:c>
      <x:c r="G7" s="2"/>
      <x:c r="H7" s="2"/>
      <x:c r="I7" s="2"/>
      <x:c r="J7" s="2"/>
      <x:c r="K7" s="2"/>
      <x:c r="L7" s="2"/>
      <x:c r="M7" s="2"/>
      <x:c r="N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30" customHeight="1">
      <x:c r="A1" s="6" t="str">
        <x:v>사례</x:v>
      </x:c>
      <x:c r="B1" s="6" t="str">
        <x:v>입력</x:v>
      </x:c>
      <x:c r="C1" s="6" t="str">
        <x:v>INDEX</x:v>
      </x:c>
      <x:c r="D1" s="6" t="str">
        <x:v>XLOOKUP</x:v>
      </x:c>
      <x:c r="E1" s="6" t="str">
        <x:v>VLOOKUP</x:v>
      </x:c>
      <x:c r="F1" s="6" t="str">
        <x:v>MATCH 위치</x:v>
      </x:c>
      <x:c r="G1" s="6" t="str">
        <x:v>숫자 여부</x:v>
      </x:c>
      <x:c r="H1" s="6" t="str">
        <x:v>형식 후 건수</x:v>
      </x:c>
      <x:c r="I1" s="6" t="str">
        <x:v>기대 이름</x:v>
      </x:c>
      <x:c r="J1" s="6" t="str">
        <x:v>기대 위치</x:v>
      </x:c>
      <x:c r="K1" s="6" t="str">
        <x:v>기대 숫자 여부</x:v>
      </x:c>
      <x:c r="L1" s="6" t="str">
        <x:v>기대 건수</x:v>
      </x:c>
      <x:c r="M1" s="6" t="str">
        <x:v>INDEX/V 검산</x:v>
      </x:c>
      <x:c r="N1" s="6" t="str">
        <x:v>XLOOKUP 검산</x:v>
      </x:c>
    </x:row>
    <x:row r="2" ht="30" customHeight="1">
      <x:c r="A2" s="2" t="str">
        <x:v>정상</x:v>
      </x:c>
      <x:c r="B2" s="7" t="n">
        <x:v>10045</x:v>
      </x:c>
      <x:c r="C2" s="2" t="e">
        <x:f>IFNA(INDEX(직원표!$B$2:$B$7,MATCH(B2,직원표!$D$2:$D$7,0)),"없음")</x:f>
        <x:v>#NAME?</x:v>
      </x:c>
      <x:c r="D2" s="2" t="e">
        <x:f>_xlfn.XLOOKUP(B2,직원표!$D$2:$D$7,직원표!$B$2:$B$7,"없음",0)</x:f>
        <x:v>#NAME?</x:v>
      </x:c>
      <x:c r="E2" s="2" t="e">
        <x:f>IFNA(VLOOKUP(B2,직원표!$D$2:$F$7,3,FALSE),"없음")</x:f>
        <x:v>#NAME?</x:v>
      </x:c>
      <x:c r="F2" s="2" t="e">
        <x:f>IFNA(MATCH(B2,직원표!$D$2:$D$7,0),"없음")</x:f>
        <x:v>#NAME?</x:v>
      </x:c>
      <x:c r="G2" s="2" t="b">
        <x:f>ISNUMBER(B2)</x:f>
        <x:v>1</x:v>
      </x:c>
      <x:c r="H2" s="2" t="e">
        <x:f>IF(AND(ISNUMBER(B2),COUNT(직원표!$D$2:$D$7)=6),COUNTIF(직원표!$D$2:$D$7,B2),"형식 확인")</x:f>
        <x:v>#NAME?</x:v>
      </x:c>
      <x:c r="I2" s="8" t="str">
        <x:v>이도현</x:v>
      </x:c>
      <x:c r="J2" s="8" t="n">
        <x:v>5</x:v>
      </x:c>
      <x:c r="K2" s="9" t="b">
        <x:v>1</x:v>
      </x:c>
      <x:c r="L2" s="8" t="n">
        <x:v>1</x:v>
      </x:c>
      <x:c r="M2" s="2" t="str">
        <x:f>IFERROR(IF(AND(C2=I2,E2=I2,F2=J2,G2=K2,H2=L2),"일치","확인"),"확인")</x:f>
        <x:v>확인</x:v>
      </x:c>
      <x:c r="N2" s="2" t="str">
        <x:f>IFERROR(IF(D2=I2,"일치","확인"),"확인")</x:f>
        <x:v>확인</x:v>
      </x:c>
    </x:row>
    <x:row r="3" ht="30" customHeight="1">
      <x:c r="A3" s="2" t="str">
        <x:v>없는 값</x:v>
      </x:c>
      <x:c r="B3" s="7" t="n">
        <x:v>99999</x:v>
      </x:c>
      <x:c r="C3" s="2" t="e">
        <x:f>IFNA(INDEX(직원표!$B$2:$B$7,MATCH(B3,직원표!$D$2:$D$7,0)),"없음")</x:f>
        <x:v>#NAME?</x:v>
      </x:c>
      <x:c r="D3" s="2" t="e">
        <x:f>_xlfn.XLOOKUP(B3,직원표!$D$2:$D$7,직원표!$B$2:$B$7,"없음",0)</x:f>
        <x:v>#NAME?</x:v>
      </x:c>
      <x:c r="E3" s="2" t="e">
        <x:f>IFNA(VLOOKUP(B3,직원표!$D$2:$F$7,3,FALSE),"없음")</x:f>
        <x:v>#NAME?</x:v>
      </x:c>
      <x:c r="F3" s="2" t="e">
        <x:f>IFNA(MATCH(B3,직원표!$D$2:$D$7,0),"없음")</x:f>
        <x:v>#NAME?</x:v>
      </x:c>
      <x:c r="G3" s="2" t="b">
        <x:f>ISNUMBER(B3)</x:f>
        <x:v>1</x:v>
      </x:c>
      <x:c r="H3" s="2" t="e">
        <x:f>IF(AND(ISNUMBER(B3),COUNT(직원표!$D$2:$D$7)=6),COUNTIF(직원표!$D$2:$D$7,B3),"형식 확인")</x:f>
        <x:v>#NAME?</x:v>
      </x:c>
      <x:c r="I3" s="8" t="str">
        <x:v>없음</x:v>
      </x:c>
      <x:c r="J3" s="8" t="str">
        <x:v>없음</x:v>
      </x:c>
      <x:c r="K3" s="9" t="b">
        <x:v>1</x:v>
      </x:c>
      <x:c r="L3" s="8" t="n">
        <x:v>0</x:v>
      </x:c>
      <x:c r="M3" s="2" t="str">
        <x:f>IFERROR(IF(AND(C3=I3,E3=I3,F3=J3,G3=K3,H3=L3),"일치","확인"),"확인")</x:f>
        <x:v>확인</x:v>
      </x:c>
      <x:c r="N3" s="2" t="str">
        <x:f>IFERROR(IF(D3=I3,"일치","확인"),"확인")</x:f>
        <x:v>확인</x:v>
      </x:c>
    </x:row>
    <x:row r="4" ht="30" customHeight="1">
      <x:c r="A4" s="2" t="str">
        <x:v>문자형 숫자</x:v>
      </x:c>
      <x:c r="B4" s="11" t="str">
        <x:v>10045</x:v>
      </x:c>
      <x:c r="C4" s="2" t="e">
        <x:f>IFNA(INDEX(직원표!$B$2:$B$7,MATCH(B4,직원표!$D$2:$D$7,0)),"없음")</x:f>
        <x:v>#NAME?</x:v>
      </x:c>
      <x:c r="D4" s="2" t="e">
        <x:f>_xlfn.XLOOKUP(B4,직원표!$D$2:$D$7,직원표!$B$2:$B$7,"없음",0)</x:f>
        <x:v>#NAME?</x:v>
      </x:c>
      <x:c r="E4" s="2" t="e">
        <x:f>IFNA(VLOOKUP(B4,직원표!$D$2:$F$7,3,FALSE),"없음")</x:f>
        <x:v>#NAME?</x:v>
      </x:c>
      <x:c r="F4" s="2" t="e">
        <x:f>IFNA(MATCH(B4,직원표!$D$2:$D$7,0),"없음")</x:f>
        <x:v>#NAME?</x:v>
      </x:c>
      <x:c r="G4" s="2" t="b">
        <x:f>ISNUMBER(B4)</x:f>
        <x:v>0</x:v>
      </x:c>
      <x:c r="H4" s="2" t="e">
        <x:f>IF(AND(ISNUMBER(B4),COUNT(직원표!$D$2:$D$7)=6),COUNTIF(직원표!$D$2:$D$7,B4),"형식 확인")</x:f>
        <x:v>#NAME?</x:v>
      </x:c>
      <x:c r="I4" s="8" t="str">
        <x:v>없음</x:v>
      </x:c>
      <x:c r="J4" s="8" t="str">
        <x:v>없음</x:v>
      </x:c>
      <x:c r="K4" s="9" t="b">
        <x:v>0</x:v>
      </x:c>
      <x:c r="L4" s="8" t="str">
        <x:v>형식 확인</x:v>
      </x:c>
      <x:c r="M4" s="2" t="str">
        <x:f>IFERROR(IF(AND(C4=I4,E4=I4,F4=J4,G4=K4,H4=L4),"일치","확인"),"확인")</x:f>
        <x:v>확인</x:v>
      </x:c>
      <x:c r="N4" s="2" t="str">
        <x:f>IFERROR(IF(D4=I4,"일치","확인"),"확인")</x:f>
        <x:v>확인</x:v>
      </x:c>
    </x:row>
    <x:row r="5" ht="30" customHeight="1">
      <x:c r="A5" s="2" t="str">
        <x:v>첫 행</x:v>
      </x:c>
      <x:c r="B5" s="7" t="n">
        <x:v>10041</x:v>
      </x:c>
      <x:c r="C5" s="2" t="e">
        <x:f>IFNA(INDEX(직원표!$B$2:$B$7,MATCH(B5,직원표!$D$2:$D$7,0)),"없음")</x:f>
        <x:v>#NAME?</x:v>
      </x:c>
      <x:c r="D5" s="2" t="e">
        <x:f>_xlfn.XLOOKUP(B5,직원표!$D$2:$D$7,직원표!$B$2:$B$7,"없음",0)</x:f>
        <x:v>#NAME?</x:v>
      </x:c>
      <x:c r="E5" s="2" t="e">
        <x:f>IFNA(VLOOKUP(B5,직원표!$D$2:$F$7,3,FALSE),"없음")</x:f>
        <x:v>#NAME?</x:v>
      </x:c>
      <x:c r="F5" s="2" t="e">
        <x:f>IFNA(MATCH(B5,직원표!$D$2:$D$7,0),"없음")</x:f>
        <x:v>#NAME?</x:v>
      </x:c>
      <x:c r="G5" s="2" t="b">
        <x:f>ISNUMBER(B5)</x:f>
        <x:v>1</x:v>
      </x:c>
      <x:c r="H5" s="2" t="e">
        <x:f>IF(AND(ISNUMBER(B5),COUNT(직원표!$D$2:$D$7)=6),COUNTIF(직원표!$D$2:$D$7,B5),"형식 확인")</x:f>
        <x:v>#NAME?</x:v>
      </x:c>
      <x:c r="I5" s="8" t="str">
        <x:v>김하늘</x:v>
      </x:c>
      <x:c r="J5" s="8" t="n">
        <x:v>1</x:v>
      </x:c>
      <x:c r="K5" s="9" t="b">
        <x:v>1</x:v>
      </x:c>
      <x:c r="L5" s="8" t="n">
        <x:v>1</x:v>
      </x:c>
      <x:c r="M5" s="2" t="str">
        <x:f>IFERROR(IF(AND(C5=I5,E5=I5,F5=J5,G5=K5,H5=L5),"일치","확인"),"확인")</x:f>
        <x:v>확인</x:v>
      </x:c>
      <x:c r="N5" s="2" t="str">
        <x:f>IFERROR(IF(D5=I5,"일치","확인"),"확인")</x:f>
        <x:v>확인</x:v>
      </x:c>
    </x:row>
    <x:row r="6" ht="30" customHeight="1">
      <x:c r="A6" s="2" t="str">
        <x:v>마지막 행</x:v>
      </x:c>
      <x:c r="B6" s="7" t="n">
        <x:v>10046</x:v>
      </x:c>
      <x:c r="C6" s="2" t="e">
        <x:f>IFNA(INDEX(직원표!$B$2:$B$7,MATCH(B6,직원표!$D$2:$D$7,0)),"없음")</x:f>
        <x:v>#NAME?</x:v>
      </x:c>
      <x:c r="D6" s="2" t="e">
        <x:f>_xlfn.XLOOKUP(B6,직원표!$D$2:$D$7,직원표!$B$2:$B$7,"없음",0)</x:f>
        <x:v>#NAME?</x:v>
      </x:c>
      <x:c r="E6" s="2" t="e">
        <x:f>IFNA(VLOOKUP(B6,직원표!$D$2:$F$7,3,FALSE),"없음")</x:f>
        <x:v>#NAME?</x:v>
      </x:c>
      <x:c r="F6" s="2" t="e">
        <x:f>IFNA(MATCH(B6,직원표!$D$2:$D$7,0),"없음")</x:f>
        <x:v>#NAME?</x:v>
      </x:c>
      <x:c r="G6" s="2" t="b">
        <x:f>ISNUMBER(B6)</x:f>
        <x:v>1</x:v>
      </x:c>
      <x:c r="H6" s="2" t="e">
        <x:f>IF(AND(ISNUMBER(B6),COUNT(직원표!$D$2:$D$7)=6),COUNTIF(직원표!$D$2:$D$7,B6),"형식 확인")</x:f>
        <x:v>#NAME?</x:v>
      </x:c>
      <x:c r="I6" s="8" t="str">
        <x:v>한유진</x:v>
      </x:c>
      <x:c r="J6" s="8" t="n">
        <x:v>6</x:v>
      </x:c>
      <x:c r="K6" s="9" t="b">
        <x:v>1</x:v>
      </x:c>
      <x:c r="L6" s="8" t="n">
        <x:v>1</x:v>
      </x:c>
      <x:c r="M6" s="2" t="str">
        <x:f>IFERROR(IF(AND(C6=I6,E6=I6,F6=J6,G6=K6,H6=L6),"일치","확인"),"확인")</x:f>
        <x:v>확인</x:v>
      </x:c>
      <x:c r="N6" s="2" t="str">
        <x:f>IFERROR(IF(D6=I6,"일치","확인"),"확인")</x:f>
        <x:v>확인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0" customHeight="1">
      <x:c r="A1" s="6" t="str">
        <x:v>원본 문자키</x:v>
      </x:c>
      <x:c r="B1" s="6" t="str">
        <x:v>반환 문구</x:v>
      </x:c>
      <x:c r="C1" s="2"/>
      <x:c r="D1" s="6" t="str">
        <x:v>조회 입력</x:v>
      </x:c>
      <x:c r="E1" s="6" t="str">
        <x:v>숫자 여부</x:v>
      </x:c>
      <x:c r="F1" s="6" t="str">
        <x:v>INDEX MATCH</x:v>
      </x:c>
      <x:c r="G1" s="6" t="str">
        <x:v>기대 반환</x:v>
      </x:c>
      <x:c r="H1" s="6" t="str">
        <x:v>대조</x:v>
      </x:c>
    </x:row>
    <x:row r="2" ht="30" customHeight="1">
      <x:c r="A2" s="10" t="str">
        <x:v>00123</x:v>
      </x:c>
      <x:c r="B2" s="2" t="str">
        <x:v>앞자리0 포함</x:v>
      </x:c>
      <x:c r="C2" s="2"/>
      <x:c r="D2" s="11" t="str">
        <x:v>00123</x:v>
      </x:c>
      <x:c r="E2" s="2" t="b">
        <x:f>ISNUMBER(D2)</x:f>
        <x:v>0</x:v>
      </x:c>
      <x:c r="F2" s="2" t="str">
        <x:f>IFNA(INDEX($B$2:$B$3,MATCH(D2,$A$2:$A$3,0)),"없음")</x:f>
        <x:v>앞자리0 포함</x:v>
      </x:c>
      <x:c r="G2" s="8" t="str">
        <x:v>앞자리0 포함</x:v>
      </x:c>
      <x:c r="H2" s="2" t="str">
        <x:f>IFERROR(IF(F2=G2,"일치","확인"),"확인")</x:f>
        <x:v>일치</x:v>
      </x:c>
    </x:row>
    <x:row r="3" ht="30" customHeight="1">
      <x:c r="A3" s="10" t="str">
        <x:v>123</x:v>
      </x:c>
      <x:c r="B3" s="2" t="str">
        <x:v>세자리 코드</x:v>
      </x:c>
      <x:c r="C3" s="2"/>
      <x:c r="D3" s="11" t="str">
        <x:v>123</x:v>
      </x:c>
      <x:c r="E3" s="2" t="b">
        <x:f>ISNUMBER(D3)</x:f>
        <x:v>0</x:v>
      </x:c>
      <x:c r="F3" s="2" t="str">
        <x:f>IFNA(INDEX($B$2:$B$3,MATCH(D3,$A$2:$A$3,0)),"없음")</x:f>
        <x:v>앞자리0 포함</x:v>
      </x:c>
      <x:c r="G3" s="8" t="str">
        <x:v>세자리 코드</x:v>
      </x:c>
      <x:c r="H3" s="2" t="str">
        <x:f>IFERROR(IF(F3=G3,"일치","확인"),"확인")</x:f>
        <x:v>확인</x:v>
      </x:c>
    </x:row>
    <x:row r="4" ht="30" customHeight="1">
      <x:c r="A4" s="2"/>
      <x:c r="B4" s="2"/>
      <x:c r="C4" s="2"/>
      <x:c r="D4" s="7" t="n">
        <x:v>123</x:v>
      </x:c>
      <x:c r="E4" s="2" t="b">
        <x:f>ISNUMBER(D4)</x:f>
        <x:v>1</x:v>
      </x:c>
      <x:c r="F4" s="2" t="str">
        <x:f>IFNA(INDEX($B$2:$B$3,MATCH(D4,$A$2:$A$3,0)),"없음")</x:f>
        <x:v>앞자리0 포함</x:v>
      </x:c>
      <x:c r="G4" s="8" t="str">
        <x:v>없음</x:v>
      </x:c>
      <x:c r="H4" s="2" t="str">
        <x:f>IFERROR(IF(F4=G4,"일치","확인"),"확인")</x:f>
        <x:v>확인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05" hidden="0" customWidth="1"/>
  </x:cols>
  <x:sheetData>
    <x:row r="1" ht="66" customHeight="1">
      <x:c r="A1" s="12" t="str">
        <x:v>항목</x:v>
      </x:c>
      <x:c r="B1" s="12" t="str">
        <x:v>설명</x:v>
      </x:c>
    </x:row>
    <x:row r="2" ht="66" customHeight="1">
      <x:c r="A2" s="13" t="str">
        <x:v>실습 성격</x:v>
      </x:c>
      <x:c r="B2" s="13" t="str">
        <x:v>여섯 직원의 이름·부서·사번·입사일은 가상 예제입니다. 실제 인사 기록이나 Excel 실행 증빙이 아닙니다.</x:v>
      </x:c>
    </x:row>
    <x:row r="3" ht="66" customHeight="1">
      <x:c r="A3" s="13" t="str">
        <x:v>시트와 위치</x:v>
      </x:c>
      <x:c r="B3" s="13" t="str">
        <x:v>직원표 A1:F7,조회 G2,INDEX H2,XLOOKUP I2,VLOOKUP J2,MATCH K2,숫자 형식 L2,형식 후 건수 M2,원본 숫자 수 N2입니다.</x:v>
      </x:c>
    </x:row>
    <x:row r="4" ht="66" customHeight="1">
      <x:c r="A4" s="13" t="str">
        <x:v>입사일</x:v>
      </x:c>
      <x:c r="B4" s="13" t="str">
        <x:v>연습용 날짜 문자열이며 조회 조건이나 날짜 계산에는 쓰지 않습니다. 기존 본문 입력을 보존했습니다.</x:v>
      </x:c>
    </x:row>
    <x:row r="5" ht="66" customHeight="1">
      <x:c r="A5" s="13" t="str">
        <x:v>지원 환경</x:v>
      </x:c>
      <x:c r="B5" s="13" t="str">
        <x:v>세 수식 비교는 XLOOKUP 지원 Microsoft 365,Excel2021,Excel2024 대상입니다. Excel2016/2019는 XLOOKUP을 지원하지 않으므로 H2/J2/K2 및 검산 M열을 사용하고 I2·검산 D/N열은 비교 대상에서 뺍니다.</x:v>
      </x:c>
    </x:row>
    <x:row r="6" ht="66" customHeight="1">
      <x:c r="A6" s="13" t="str">
        <x:v>정상 기대값</x:v>
      </x:c>
      <x:c r="B6" s="13" t="str">
        <x:v>G2=숫자10045에서 H2:J2=이도현,K2=5,L2=TRUE,M2=1,N2=6. G5:N6은 고정 기대값이며 결과에 맞춰 수정하지 않습니다.</x:v>
      </x:c>
    </x:row>
    <x:row r="7" ht="66" customHeight="1">
      <x:c r="A7" s="13" t="str">
        <x:v>없는 값</x:v>
      </x:c>
      <x:c r="B7" s="13" t="str">
        <x:v>G2=숫자99999이면 H2:J2와K2=없음,L2=TRUE,M2=0,N2=6입니다. 사번을 임의로 만들어 원본에 추가하지 않습니다.</x:v>
      </x:c>
    </x:row>
    <x:row r="8" ht="66" customHeight="1">
      <x:c r="A8" s="13" t="str">
        <x:v>형식 불일치</x:v>
      </x:c>
      <x:c r="B8" s="13" t="str">
        <x:v>G2에 작은따옴표로 문자형10045를 입력하면 조회결과와위치=없음,L2=FALSE,M2=형식 확인입니다. 실습 후 일반 서식에서 숫자10045를 재입력해 복원합니다.</x:v>
      </x:c>
    </x:row>
    <x:row r="9" ht="66" customHeight="1">
      <x:c r="A9" s="13" t="str">
        <x:v>COUNTIF 주의</x:v>
      </x:c>
      <x:c r="B9" s="13" t="str">
        <x:v>건수는 이 파일의 숫자 사번 전제를 확인한 뒤에만 판정합니다. COUNTIF 하나만으로 숫자·문자형식의 동일성까지 증명하지 않습니다.</x:v>
      </x:c>
    </x:row>
    <x:row r="10" ht="66" customHeight="1">
      <x:c r="A10" s="13" t="str">
        <x:v>보조열</x:v>
      </x:c>
      <x:c r="B10" s="13" t="str">
        <x:v>F2:F7은 고정 복사값이 아니라 B2:B7을 참조하는 실제 수식입니다. F6을다른이름으로 바꾸면 J2만 달라질 수 있습니다. F6에 =B6을 복원합니다.</x:v>
      </x:c>
    </x:row>
    <x:row r="11" ht="66" customHeight="1">
      <x:c r="A11" s="13" t="str">
        <x:v>중복 복구</x:v>
      </x:c>
      <x:c r="B11" s="13" t="str">
        <x:v>사본에서 D3을10045로 바꾸면 M2=2,K2=2,H2:J2=박지우를 기대합니다. 정확 일치는 고유성을 보장하지 않습니다. 원래10042를 D3에 복원하면 M2=1,K2=5,이도현입니다.</x:v>
      </x:c>
    </x:row>
    <x:row r="12" ht="66" customHeight="1">
      <x:c r="A12" s="13" t="str">
        <x:v>시작 행 오류</x:v>
      </x:c>
      <x:c r="B12" s="13" t="str">
        <x:v>사본의 H2에서 INDEX 범위를 B3:B8로만 바꾸면 위치5가한유진을가리킵니다. B2:B7로복원합니다. 범위길이뿐아니라 시작행도같아야합니다.</x:v>
      </x:c>
    </x:row>
    <x:row r="13" ht="66" customHeight="1">
      <x:c r="A13" s="13" t="str">
        <x:v>끝 행 오류</x:v>
      </x:c>
      <x:c r="B13" s="13" t="str">
        <x:v>G2=10046에서 H2의INDEX범위만B2:B6으로줄이면 #REF!를기대합니다. B2:B7로복원해한유진을확인합니다. IFNA는이오류를없음으로바꾸지않습니다.</x:v>
      </x:c>
    </x:row>
    <x:row r="14" ht="66" customHeight="1">
      <x:c r="A14" s="13" t="str">
        <x:v>새 행 실습</x:v>
      </x:c>
      <x:c r="B14" s="13" t="str">
        <x:v>직원표8행에사번10047과가상이름을추가하더라도범위2:7은새행을보지못합니다. 복사본에서세방식의원본·반환·보조열을모두8행까지맞추고검산합니다. 확장후숫자개수기준6도새원본행수에맞춰다시설계해야합니다.</x:v>
      </x:c>
    </x:row>
    <x:row r="15" ht="66" customHeight="1">
      <x:c r="A15" s="13" t="str">
        <x:v>검산 시트</x:v>
      </x:c>
      <x:c r="B15" s="13" t="str">
        <x:v>정상·미발견·문자형·첫행·마지막행5사례와독립기대값이있습니다. 지원환경에서M2:N6=일치를기대합니다.</x:v>
      </x:c>
    </x:row>
    <x:row r="16" ht="66" customHeight="1">
      <x:c r="A16" s="13" t="str">
        <x:v>문자키 시트</x:v>
      </x:c>
      <x:c r="B16" s="13" t="str">
        <x:v>00123과123은서로다른문자키입니다. 숫자123조회는없음입니다. 이미사라진앞자리0을TEXT(@)나표시서식만으로복구할수있다고가정하지않습니다.</x:v>
      </x:c>
    </x:row>
    <x:row r="17" ht="66" customHeight="1">
      <x:c r="A17" s="13" t="str">
        <x:v>보존</x:v>
      </x:c>
      <x:c r="B17" s="13" t="str">
        <x:v>노란칸입력,회색기대값. 실제잠금은없습니다. 원본사본을보관하고변경실습후가상입력으로되돌리세요. 실제개인정보는공개첨부에넣지않습니다.</x:v>
      </x:c>
    </x:row>
    <x:row r="18" ht="66" customHeight="1">
      <x:c r="A18" s="13" t="str">
        <x:v>VLOOKUP 공식</x:v>
      </x:c>
      <x:c r="B18" s="13" t="str">
        <x:v>https://support.microsoft.com/en-us/excel/functions/vlookup-function</x:v>
      </x:c>
    </x:row>
    <x:row r="19" ht="66" customHeight="1">
      <x:c r="A19" s="13" t="str">
        <x:v>INDEX MATCH 공식 안내</x:v>
      </x:c>
      <x:c r="B19" s="13" t="str">
        <x:v>https://support.microsoft.com/en-us/excel/look-up-values-with-vlookup-index-or-match</x:v>
      </x:c>
    </x:row>
    <x:row r="20" ht="66" customHeight="1">
      <x:c r="A20" s="13" t="str">
        <x:v>XLOOKUP 공식</x:v>
      </x:c>
      <x:c r="B20" s="13" t="str">
        <x:v>https://support.microsoft.com/en-us/excel/functions/xlookup-function</x:v>
      </x:c>
    </x:row>
    <x:row r="21" ht="66" customHeight="1">
      <x:c r="A21" s="13" t="str">
        <x:v>출처 확인일</x:v>
      </x:c>
      <x:c r="B21" s="13" t="str">
        <x:v>2026-09-12. 저장된계산값과설명용이미지는실제Office실행증빙이아닙니다.</x:v>
      </x:c>
    </x:row>
  </x:sheetData>
  <x:pageMargins left="0.7" right="0.7" top="0.75" bottom="0.75" header="0.3" footer="0.3"/>
</x:worksheet>
</file>